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150" windowWidth="13290" windowHeight="7425" activeTab="0"/>
  </bookViews>
  <sheets>
    <sheet name="introduction" sheetId="1" r:id="rId1"/>
    <sheet name="tableaux" sheetId="2" r:id="rId2"/>
    <sheet name="tableaux complémentaires" sheetId="3" r:id="rId3"/>
  </sheets>
  <externalReferences>
    <externalReference r:id="rId6"/>
    <externalReference r:id="rId7"/>
    <externalReference r:id="rId8"/>
  </externalReferences>
  <definedNames>
    <definedName name="_Toc200261891" localSheetId="0">'introduction'!$B$13</definedName>
    <definedName name="_Toc200261894" localSheetId="0">'introduction'!$B$19</definedName>
    <definedName name="_Toc225844530" localSheetId="0">'introduction'!$B$11</definedName>
    <definedName name="_Toc225844532" localSheetId="0">'introduction'!$B$16</definedName>
    <definedName name="_Toc225844534" localSheetId="0">'introduction'!$B$21</definedName>
    <definedName name="_Toc225844535" localSheetId="0">'introduction'!$B$24</definedName>
    <definedName name="_Toc225844536" localSheetId="0">'introduction'!$B$26</definedName>
    <definedName name="_Toc225844537" localSheetId="0">'introduction'!$B$34</definedName>
    <definedName name="_xlnm.Print_Area" localSheetId="0">'introduction'!$B$1:$C$48</definedName>
    <definedName name="_xlnm.Print_Area" localSheetId="1">'tableaux'!$B$2:$E$429</definedName>
    <definedName name="_xlnm.Print_Area" localSheetId="2">'tableaux complémentaires'!$B$2:$H$41</definedName>
  </definedNames>
  <calcPr fullCalcOnLoad="1"/>
</workbook>
</file>

<file path=xl/sharedStrings.xml><?xml version="1.0" encoding="utf-8"?>
<sst xmlns="http://schemas.openxmlformats.org/spreadsheetml/2006/main" count="440" uniqueCount="275">
  <si>
    <t>CSST, groupe cannabis</t>
  </si>
  <si>
    <t>CSST, groupe opiacés, cocaïne et autres substances</t>
  </si>
  <si>
    <t>CSST, sans mentions de produits</t>
  </si>
  <si>
    <t>CSST, ensemble</t>
  </si>
  <si>
    <t>Total</t>
  </si>
  <si>
    <t>Taux de réponse</t>
  </si>
  <si>
    <t>Age moyen</t>
  </si>
  <si>
    <t>Total*</t>
  </si>
  <si>
    <t>A déjà été hospitalisé en psychiatrie (hors sevrage)</t>
  </si>
  <si>
    <t>N'a jamais été hospitalisé en psychiatrie (hors sevrage)</t>
  </si>
  <si>
    <t>A déjà fait une tentative de suicide</t>
  </si>
  <si>
    <t>N'a jamais fait de tentatives de suicide</t>
  </si>
  <si>
    <t>A déjà été incarcéré</t>
  </si>
  <si>
    <t>N'a jamais été incarcéré</t>
  </si>
  <si>
    <t>*Une même personne peut avoir consommé plusieurs produits. Les totaux peuvent donc être supérieurs à 100.</t>
  </si>
  <si>
    <t>Groupe de patients</t>
  </si>
  <si>
    <t>Effectif</t>
  </si>
  <si>
    <t>Sexe</t>
  </si>
  <si>
    <t>Age</t>
  </si>
  <si>
    <t>Nombre d'enfants</t>
  </si>
  <si>
    <t>Catégorie socio professionnelle</t>
  </si>
  <si>
    <t>Type de logement</t>
  </si>
  <si>
    <t>Condition de logement</t>
  </si>
  <si>
    <t>Origine des ressources</t>
  </si>
  <si>
    <t>Situation professionnelle</t>
  </si>
  <si>
    <t>Niveau d'études</t>
  </si>
  <si>
    <t>Origine de la prise en charge</t>
  </si>
  <si>
    <t>Prise en charge antérieure</t>
  </si>
  <si>
    <t>Produit</t>
  </si>
  <si>
    <t>Utilisation de la voie intraveineuse</t>
  </si>
  <si>
    <t>Traitement de substitution</t>
  </si>
  <si>
    <t>Autre traitement</t>
  </si>
  <si>
    <t>Sérologie VIH</t>
  </si>
  <si>
    <t>Sérologie VHC</t>
  </si>
  <si>
    <t>Sérologie VHB</t>
  </si>
  <si>
    <t>Antécédents d'hospitalisation en psychiatrie</t>
  </si>
  <si>
    <t>Nombre d'hospitalisations</t>
  </si>
  <si>
    <t>Nombre de tentatives de suicide</t>
  </si>
  <si>
    <t>Antécédents d'incarcération</t>
  </si>
  <si>
    <t>Antécédents de tentative de suicide</t>
  </si>
  <si>
    <t>Nombre d'incarcérations</t>
  </si>
  <si>
    <t>CSST Cannabis (%)</t>
  </si>
  <si>
    <t>CSST opiacés cocaïne et autres substances (%)</t>
  </si>
  <si>
    <t>femmes</t>
  </si>
  <si>
    <t>hommes</t>
  </si>
  <si>
    <t>groupe "cannabis" (%)</t>
  </si>
  <si>
    <t>groupe "opiacés, cocaïne et autres substances" (%)</t>
  </si>
  <si>
    <t>Ancienneté du traitement
 de substitution</t>
  </si>
  <si>
    <t>groupe "CCAA" (%)</t>
  </si>
  <si>
    <t>Alcool</t>
  </si>
  <si>
    <t>Tabac</t>
  </si>
  <si>
    <t>Oui, au cours du mois passé</t>
  </si>
  <si>
    <t>Non</t>
  </si>
  <si>
    <t>depuis moins de 6 mois</t>
  </si>
  <si>
    <t>CCAA</t>
  </si>
  <si>
    <t>.</t>
  </si>
  <si>
    <t>Répartition des patients vus en ambulatoire dans les CSST en 2007 suivant le sexe et les antécédents d'hospitalisation en psychiatrie</t>
  </si>
  <si>
    <t>Répartition des patients vus en ambulatoire dans les CSST en 2007 suivant le sexe et les antécédents de tentatives de suicide</t>
  </si>
  <si>
    <t>Répartition des patients vus en ambulatoire dans les CSST en 2007 suivant le sexe et les antécédents d'incarcération</t>
  </si>
  <si>
    <t>n=17309</t>
  </si>
  <si>
    <t>n=42817</t>
  </si>
  <si>
    <t>n=59338</t>
  </si>
  <si>
    <t>n=17283</t>
  </si>
  <si>
    <t>n=42704</t>
  </si>
  <si>
    <t>n=57779</t>
  </si>
  <si>
    <t>n=15720</t>
  </si>
  <si>
    <t>n=39997</t>
  </si>
  <si>
    <t>n=59065</t>
  </si>
  <si>
    <t>n=14862</t>
  </si>
  <si>
    <t>n=35095</t>
  </si>
  <si>
    <t>n=52410</t>
  </si>
  <si>
    <t>n=15351</t>
  </si>
  <si>
    <t>n=35432</t>
  </si>
  <si>
    <t>n=51943</t>
  </si>
  <si>
    <t>n=15033</t>
  </si>
  <si>
    <t>n=37771</t>
  </si>
  <si>
    <t>n=52227</t>
  </si>
  <si>
    <t>n=15945</t>
  </si>
  <si>
    <t>n=39285</t>
  </si>
  <si>
    <t>n=54225</t>
  </si>
  <si>
    <t>n=14738</t>
  </si>
  <si>
    <t>n=34684</t>
  </si>
  <si>
    <t>n=44065</t>
  </si>
  <si>
    <t>n=15954</t>
  </si>
  <si>
    <t>n=40036</t>
  </si>
  <si>
    <t>n=56933</t>
  </si>
  <si>
    <t>n=11506</t>
  </si>
  <si>
    <t>n=29844</t>
  </si>
  <si>
    <t>n=2308</t>
  </si>
  <si>
    <t>n=16866</t>
  </si>
  <si>
    <t>n=40940</t>
  </si>
  <si>
    <t>n=32331</t>
  </si>
  <si>
    <t>n=36755</t>
  </si>
  <si>
    <t>n=4786</t>
  </si>
  <si>
    <t>n=36752</t>
  </si>
  <si>
    <t>n=57851</t>
  </si>
  <si>
    <t>n=12014</t>
  </si>
  <si>
    <t>n=39</t>
  </si>
  <si>
    <t>n=3124</t>
  </si>
  <si>
    <t>n=22342</t>
  </si>
  <si>
    <t>n=2717</t>
  </si>
  <si>
    <t>n=2933</t>
  </si>
  <si>
    <t>n=22335</t>
  </si>
  <si>
    <t>n=2722</t>
  </si>
  <si>
    <t>n=4304</t>
  </si>
  <si>
    <t>n=16540</t>
  </si>
  <si>
    <t>n=2158</t>
  </si>
  <si>
    <t>n=10003</t>
  </si>
  <si>
    <t>n=28506</t>
  </si>
  <si>
    <t>n=13780</t>
  </si>
  <si>
    <t>n=697</t>
  </si>
  <si>
    <t>n=4118</t>
  </si>
  <si>
    <t>n=342</t>
  </si>
  <si>
    <t>n=9339</t>
  </si>
  <si>
    <t>n=26434</t>
  </si>
  <si>
    <t>n=1773</t>
  </si>
  <si>
    <t>n=527</t>
  </si>
  <si>
    <t>n=3229</t>
  </si>
  <si>
    <t>n=265</t>
  </si>
  <si>
    <t>n=13692</t>
  </si>
  <si>
    <t>n=33552</t>
  </si>
  <si>
    <t>n=15451</t>
  </si>
  <si>
    <t>n=1715</t>
  </si>
  <si>
    <t>n=8496</t>
  </si>
  <si>
    <t>n=242</t>
  </si>
  <si>
    <t>n=16679</t>
  </si>
  <si>
    <t>n=39589</t>
  </si>
  <si>
    <t>n=7088</t>
  </si>
  <si>
    <t>n=24390</t>
  </si>
  <si>
    <t>n=16407</t>
  </si>
  <si>
    <t>n=16452</t>
  </si>
  <si>
    <t>n=40658</t>
  </si>
  <si>
    <t>n=53723</t>
  </si>
  <si>
    <t>Produit1</t>
  </si>
  <si>
    <t>Alcool1</t>
  </si>
  <si>
    <t>Tabac1</t>
  </si>
  <si>
    <t>Cannabis1</t>
  </si>
  <si>
    <t>Benzodiazépines1</t>
  </si>
  <si>
    <t>Autres hypnot. et tranquillisants1</t>
  </si>
  <si>
    <t>Héroïne1</t>
  </si>
  <si>
    <t>Autres opiacés1</t>
  </si>
  <si>
    <t>Buprénorphine haut dosage1</t>
  </si>
  <si>
    <t>Méthadone1</t>
  </si>
  <si>
    <t>Cocaïne1</t>
  </si>
  <si>
    <t>Crack1</t>
  </si>
  <si>
    <t>MDMA et dérivés1</t>
  </si>
  <si>
    <t>Amphétamines1</t>
  </si>
  <si>
    <t>Autres stimulants1</t>
  </si>
  <si>
    <t>LSD1</t>
  </si>
  <si>
    <t>Champignons hallucinogènes1</t>
  </si>
  <si>
    <t>Autres hallucinogènes1</t>
  </si>
  <si>
    <t>Colles et solvants1</t>
  </si>
  <si>
    <t>Autres produits1</t>
  </si>
  <si>
    <t>Antidépresseurs1</t>
  </si>
  <si>
    <t>Barbituriques1</t>
  </si>
  <si>
    <t>Pas de produit consommé1</t>
  </si>
  <si>
    <t>Total*1</t>
  </si>
  <si>
    <t>Taux de réponse1</t>
  </si>
  <si>
    <t>Produit2</t>
  </si>
  <si>
    <t>Alcool2</t>
  </si>
  <si>
    <t>Tabac2</t>
  </si>
  <si>
    <t>Cannabis2</t>
  </si>
  <si>
    <t>Benzodiazépines2</t>
  </si>
  <si>
    <t>Autres hypnot. et tranquillisants2</t>
  </si>
  <si>
    <t>Héroïne2</t>
  </si>
  <si>
    <t>Autres opiacés2</t>
  </si>
  <si>
    <t>Buprénorphine haut dosage2</t>
  </si>
  <si>
    <t>Méthadone2</t>
  </si>
  <si>
    <t>Cocaïne2</t>
  </si>
  <si>
    <t>Crack2</t>
  </si>
  <si>
    <t>MDMA et dérivés2</t>
  </si>
  <si>
    <t>Amphétamines2</t>
  </si>
  <si>
    <t>Autres stimulants2</t>
  </si>
  <si>
    <t>LSD2</t>
  </si>
  <si>
    <t>Champignons hallucinogènes2</t>
  </si>
  <si>
    <t>Autres hallucinogènes2</t>
  </si>
  <si>
    <t>Colles et solvants2</t>
  </si>
  <si>
    <t>Autres produits2</t>
  </si>
  <si>
    <t>Antidépresseurs2</t>
  </si>
  <si>
    <t>Barbituriques2</t>
  </si>
  <si>
    <t>Total*2</t>
  </si>
  <si>
    <t>Taux de réponse2</t>
  </si>
  <si>
    <t>Homme</t>
  </si>
  <si>
    <t>Femme</t>
  </si>
  <si>
    <t>moins de 20 ans</t>
  </si>
  <si>
    <t>de 20 à 24 ans</t>
  </si>
  <si>
    <t>de 25 à 29 ans</t>
  </si>
  <si>
    <t>de 30 à 39 ans</t>
  </si>
  <si>
    <t>de 40 à 49 ans</t>
  </si>
  <si>
    <t>de 50 à 59 ans</t>
  </si>
  <si>
    <t>plus de 60 ans</t>
  </si>
  <si>
    <t>RECAP 2007</t>
  </si>
  <si>
    <t>1. Nombre de personnes prises en charge</t>
  </si>
  <si>
    <t xml:space="preserve">Age moyen </t>
  </si>
  <si>
    <t>Répartition suivant la catégorie socio-professionnelle</t>
  </si>
  <si>
    <t>Répartition suivant les produits en cause</t>
  </si>
  <si>
    <t>Répartition suivant le sexe</t>
  </si>
  <si>
    <t>Répartition suivant l'âge</t>
  </si>
  <si>
    <t>Répartition suivant et le nombre d'enfants</t>
  </si>
  <si>
    <t>Répartition suivant les conditions de logement</t>
  </si>
  <si>
    <t>Répartition suivant le type de logement</t>
  </si>
  <si>
    <t>Répartition suivant l'origine des ressources</t>
  </si>
  <si>
    <t>Répartition suivant la situation professionnelle</t>
  </si>
  <si>
    <t>Répartition suivant le niveau d'études</t>
  </si>
  <si>
    <t>Répartition suivant l'origine de la prise en charge</t>
  </si>
  <si>
    <t>Répartition suivant l'existence d'une prise en charge antérieure</t>
  </si>
  <si>
    <t>Répartition suivant le premier produit consommé</t>
  </si>
  <si>
    <t>Répartition suivant le deuxième produit consommé</t>
  </si>
  <si>
    <t>Répartition suivant l'utilisation de la voie intraveineuse</t>
  </si>
  <si>
    <t>Répartition suivant les traitements de substitution</t>
  </si>
  <si>
    <t>Répartition suivant la durée des traitements de substitution</t>
  </si>
  <si>
    <t>Répartition suivant les autres traitements</t>
  </si>
  <si>
    <t>Répartition suivant la sérologie VIH</t>
  </si>
  <si>
    <t>Répartition suivant la sérologie VHC</t>
  </si>
  <si>
    <t>Répartition suivant la vaccination contre l'hépatite B</t>
  </si>
  <si>
    <t>Répartition suivant les antécédents d'hospitalisation en psychiatrie</t>
  </si>
  <si>
    <t>Répartition suivant le nombre d'hospitalisations en psychiatrie</t>
  </si>
  <si>
    <t>Répartition suivant les antécédents de tentatives de suicide</t>
  </si>
  <si>
    <t>Répartition suivant le nombre de tentatives de suicide</t>
  </si>
  <si>
    <t>Répartition suivant les antécédents d'incarcération</t>
  </si>
  <si>
    <t>Répartition suivant le nombre d'incarcérations</t>
  </si>
  <si>
    <t>3. Prise en charge</t>
  </si>
  <si>
    <t>4. Produits utilisés</t>
  </si>
  <si>
    <t>5. Traitements de substitution</t>
  </si>
  <si>
    <t>6. Sérologies VIH et VHC</t>
  </si>
  <si>
    <t>7. Hospitalisation et tentative de suicide</t>
  </si>
  <si>
    <t>8. Incarcération</t>
  </si>
  <si>
    <t>Répartition selon les produits consommés</t>
  </si>
  <si>
    <t>9. Tableaux complémentaires</t>
  </si>
  <si>
    <t>2. 2. Profil socio – démographiques de personnes prises en charge</t>
  </si>
  <si>
    <t>Pôle « indicateurs »</t>
  </si>
  <si>
    <t>RECAP</t>
  </si>
  <si>
    <t>(REcueil Commun sur les Addictions et les Prises en charge)</t>
  </si>
  <si>
    <t>1.1 Objectif du recueil</t>
  </si>
  <si>
    <t xml:space="preserve">RECAP est un recueil de données continu conçue pour permettre de connaître et de suivre les caractéristiques des consommateurs de substances psychoactives pris en charge par des professionnels dans les centres spécialisés de soins aux toxicomanes (CSST), des centres de cure ambulatoire en alcoologie (CCAA) et dès leur création des centres de soins, d’accompagnement et de prévention en addictologie (CSAPA). </t>
  </si>
  <si>
    <t>Les données ainsi recueillies sont nécessaires aux pouvoirs publics pour les aider à définir et évaluer leur politique dans le domaine des drogues et notamment pour identifier les tendances dans l’utilisation des services. Les données nationales doivent également servir à alimenter la réflexion des professionnels de la prise en charge sur leurs propres actions.</t>
  </si>
  <si>
    <t>1.2 Modalités du recueil</t>
  </si>
  <si>
    <t xml:space="preserve">Le recueil s’appuie sur les systèmes d’information en place dans les structures spécialisées (gestion informatisée des dossiers de patients). </t>
  </si>
  <si>
    <r>
      <t>L’OFDT élabore une synthèse nationale à partir de ces données ainsi qu’une fiche par structure répondante permettant de comparer des indicateurs clefs du centre à ceux de la France entière (sur les caractéristiques des patients uniquement). Afin de permettre une restitution la plus rapide possible, l'OFDT demande que les données lui soient transmises au 1</t>
    </r>
    <r>
      <rPr>
        <vertAlign val="superscript"/>
        <sz val="12"/>
        <rFont val="Cambria"/>
        <family val="1"/>
      </rPr>
      <t>er</t>
    </r>
    <r>
      <rPr>
        <sz val="12"/>
        <rFont val="Cambria"/>
        <family val="1"/>
      </rPr>
      <t xml:space="preserve"> trimestre de l’année n+1. </t>
    </r>
  </si>
  <si>
    <t>1.3 Critères d’inclusion</t>
  </si>
  <si>
    <t>Le recueil national concerne toute personne ayant un problème d’addiction, avec ou sans substances consommées, et qui a fait l’objet d’au moins un acte dans la structure qui l’accueille au cours de l’année. La notion d’acte est ici très large, l’accueil pouvant être considéré comme un acte. Les personnes consommatrices de substances vues dans les consultations jeunes consommateurs sont également incluses dans le recueil.</t>
  </si>
  <si>
    <t>1.4 Couverture du recueil</t>
  </si>
  <si>
    <t>En 2007, environ 67 000 patients vus dans 137 CSST ambulatoires distincts, ainsi que dans 17 centres thérapeutiques résidentiels et 4 CSST en milieu pénitentiaire ont été inclus dans l’enquête. Dans les centres de cure ambulatoire en alcoologie (CCAA),  le nombre d’inclus s’élève à près de 59 000 personnes accueillies en 2007 dans 99 CCAA.</t>
  </si>
  <si>
    <r>
      <t>2.</t>
    </r>
    <r>
      <rPr>
        <b/>
        <sz val="7"/>
        <rFont val="Times New Roman"/>
        <family val="1"/>
      </rPr>
      <t xml:space="preserve">   </t>
    </r>
    <r>
      <rPr>
        <b/>
        <sz val="14"/>
        <rFont val="Arial"/>
        <family val="2"/>
      </rPr>
      <t>Résultats</t>
    </r>
  </si>
  <si>
    <t>2.1 Répartition en groupes</t>
  </si>
  <si>
    <r>
      <t xml:space="preserve">Les personnes accueillies dans l’ensemble des CSST et des CCAA ne constituent pas une population homogène. Leur âge moyen est très différent selon le type de structure puisqu’il s’établit à 32 ans dans les CSST contre 42 ans dans les CCAA. Il est donc apparu plus pertinent de présenter les résultats séparément pour ces deux types de centres, ce clivage se superposant globalement à une différenciation suivant le type de produit (drogues illicites </t>
    </r>
    <r>
      <rPr>
        <i/>
        <sz val="12"/>
        <rFont val="Cambria"/>
        <family val="1"/>
      </rPr>
      <t>vs</t>
    </r>
    <r>
      <rPr>
        <sz val="12"/>
        <rFont val="Cambria"/>
        <family val="1"/>
      </rPr>
      <t xml:space="preserve"> alcool).  </t>
    </r>
  </si>
  <si>
    <t xml:space="preserve">L’information sur les produits est absente pour environ 10 % des personnes vus dans les CSST. Les caractéristiques principales de ce groupe ont été comparées à celles de chacun des deux groupes et à celles de l’ensemble des personnes vues dans les CSST. Les caractéristiques des personnes « sans produits » sont plus proches de celles de l’ensemble des personnes que de celles de l’un ou l’autre des deux groupes. Il peut donc être considéré que ces personnes « sans produits » se répartissent entre « groupe cannabis » et « groupes opiacé/cocaïne et autres produits » comme les personnes dont connaît les produits consommés. </t>
  </si>
  <si>
    <t>2.2 Informations recueillies </t>
  </si>
  <si>
    <t>2. Profil socio – démographiques de personnes prises en charge</t>
  </si>
  <si>
    <t>Pour le détail des questions RECAP voir les documents en ligne :</t>
  </si>
  <si>
    <t xml:space="preserve">- Noyau commun de questions pour les structures spécialisées en addictologie </t>
  </si>
  <si>
    <t xml:space="preserve">- Exemple de fiche patient </t>
  </si>
  <si>
    <t>http://www.ofdt.fr/BDD/publications/docs/recap_noyau_commun_questions.pdf</t>
  </si>
  <si>
    <t>http://www.ofdt.fr/BDD/publications/docs/recap_exemple_fiche_patient.pdf</t>
  </si>
  <si>
    <r>
      <t>1.</t>
    </r>
    <r>
      <rPr>
        <b/>
        <sz val="7"/>
        <rFont val="Times New Roman"/>
        <family val="1"/>
      </rPr>
      <t xml:space="preserve">   </t>
    </r>
    <r>
      <rPr>
        <b/>
        <sz val="14"/>
        <rFont val="Arial"/>
        <family val="2"/>
      </rPr>
      <t xml:space="preserve">Présentation de RECAP </t>
    </r>
  </si>
  <si>
    <t xml:space="preserve">Il est aussi apparu nécessaire d’opérer une deuxième segmentation parmi les personnes vues dans les CSST. Il faut là aussi considérer deux populations distinctes, avec un premier groupe, majoritaire, qui comprend des patients dont l’âge moyen est d’environ 34 ans,   très souvent  poly-consommateurs, mais qui ont, pour la plupart d’entre eux,  un problème avec les opiacés et/ou la cocaïne, et un deuxième groupe constitué de personnes dont l’âge moyen est de 24 ans, accueillies principalement en raison de leur problème avec le cannabis. </t>
  </si>
  <si>
    <t xml:space="preserve">Par commodité, le premier groupe sera désigné par l’expression « groupe opiacés/cocaïne et autres substances »  et le deuxième par « groupe cannabis ». </t>
  </si>
  <si>
    <t xml:space="preserve">Le critère d’inclusion dans le « groupe cannabis » est que le cannabis soit cité comme produit consommé posant le plus de problèmes (produit n°1) ou en l’absence de produit consommé, comme produit à l’origine de la prise en charge. Ce critère d’inclusion est assorti de critères d’exclusion : avoir une substance autre que le cannabis comme produit à l’origine de la prise en charge et/ou être sous traitement de substitution aux opiacés. </t>
  </si>
  <si>
    <t xml:space="preserve">Le groupe « opiacés/cocaïne et autres substances » comprend l’ensemble des personnes ne faisant pas partie du groupe cannabis et pour lesquelles on dispose d’une information sur le produit consommé ou à l’origine de la prise en charge.  Il peut être noté que les personnes de ce deuxième groupe peuvent être consommatrices de cannabis soit parce que cette substance est mentionnée en produit autre que le produit n°1, soit pour des personnes ayant un produit autre que le cannabis à l’origine de la prise en charge et/ou suivant un traitement de substitution aux opiacés. </t>
  </si>
  <si>
    <t>Sérologie</t>
  </si>
  <si>
    <t>CSST opiacés cocaïne et autres substances  (%)</t>
  </si>
  <si>
    <t>CCAA (%)</t>
  </si>
  <si>
    <t>VIH
n=9832</t>
  </si>
  <si>
    <t>VHC
n=10006</t>
  </si>
  <si>
    <t>VIH
n=117</t>
  </si>
  <si>
    <t>VHC
n=152</t>
  </si>
  <si>
    <t xml:space="preserve">Sérologie positive </t>
  </si>
  <si>
    <t xml:space="preserve">Sérologie négative </t>
  </si>
  <si>
    <t xml:space="preserve">Tableaux statistiques </t>
  </si>
  <si>
    <t xml:space="preserve">source pour tous les tableaux ci-dessous : RECAP2007/OFDT </t>
  </si>
  <si>
    <t xml:space="preserve">source pour tous les tableaux ci-dessous : RECAP 2007/OFDT </t>
  </si>
  <si>
    <t>1. Nombre de personnes prises en charge incluses dans l'enquête</t>
  </si>
  <si>
    <t>groupe CCAA (%)</t>
  </si>
  <si>
    <t>3. Origine et ancienneté de la prise en charge</t>
  </si>
  <si>
    <t>Prévalence déclarée du VIH et du VHC parmi les personnes ayant déjà utilisé de la voie intraveineuse (actuellement ou auparavant)</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</si>
</sst>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000"/>
    <numFmt numFmtId="174" formatCode="0.000000"/>
    <numFmt numFmtId="175" formatCode="0.00000"/>
    <numFmt numFmtId="176" formatCode="0.0000"/>
    <numFmt numFmtId="177" formatCode="0.000"/>
    <numFmt numFmtId="178" formatCode="_-* #,##0.0_-;\-* #,##0.0_-;_-* &quot;-&quot;?_-;_-@_-"/>
    <numFmt numFmtId="179" formatCode="_-* #,##0.0\ _€_-;\-* #,##0.0\ _€_-;_-* &quot;-&quot;??\ _€_-;_-@_-"/>
    <numFmt numFmtId="180" formatCode="0.00000000"/>
    <numFmt numFmtId="181" formatCode="\'\F\'*0.0"/>
    <numFmt numFmtId="182" formatCode="&quot;F&quot;*0.0"/>
    <numFmt numFmtId="183" formatCode="0.\,"/>
    <numFmt numFmtId="184" formatCode="0.?"/>
    <numFmt numFmtId="185" formatCode="###.?"/>
    <numFmt numFmtId="186" formatCode="&quot;Vrai&quot;;&quot;Vrai&quot;;&quot;Faux&quot;"/>
    <numFmt numFmtId="187" formatCode="&quot;Actif&quot;;&quot;Actif&quot;;&quot;Inactif&quot;"/>
    <numFmt numFmtId="188" formatCode="[$€-2]\ #,##0.00_);[Red]\([$€-2]\ #,##0.00\)"/>
    <numFmt numFmtId="189" formatCode="_-* #,##0\ _€_-;\-* #,##0\ _€_-;_-* &quot;-&quot;??\ _€_-;_-@_-"/>
    <numFmt numFmtId="190" formatCode="0.0%"/>
  </numFmts>
  <fonts count="55">
    <font>
      <sz val="10"/>
      <name val="Arial"/>
      <family val="0"/>
    </font>
    <font>
      <b/>
      <sz val="10"/>
      <name val="Arial"/>
      <family val="2"/>
    </font>
    <font>
      <sz val="9"/>
      <name val="Arial"/>
      <family val="2"/>
    </font>
    <font>
      <sz val="8"/>
      <name val="Arial"/>
      <family val="2"/>
    </font>
    <font>
      <u val="single"/>
      <sz val="10"/>
      <color indexed="12"/>
      <name val="Arial"/>
      <family val="2"/>
    </font>
    <font>
      <u val="single"/>
      <sz val="10"/>
      <color indexed="36"/>
      <name val="Arial"/>
      <family val="2"/>
    </font>
    <font>
      <i/>
      <sz val="10"/>
      <name val="Arial"/>
      <family val="2"/>
    </font>
    <font>
      <b/>
      <i/>
      <sz val="12"/>
      <name val="Arial"/>
      <family val="2"/>
    </font>
    <font>
      <sz val="12"/>
      <name val="Times New Roman"/>
      <family val="1"/>
    </font>
    <font>
      <b/>
      <sz val="16"/>
      <name val="Cambria"/>
      <family val="1"/>
    </font>
    <font>
      <i/>
      <sz val="13"/>
      <name val="Cambria"/>
      <family val="1"/>
    </font>
    <font>
      <b/>
      <sz val="14"/>
      <name val="Arial"/>
      <family val="2"/>
    </font>
    <font>
      <b/>
      <sz val="7"/>
      <name val="Times New Roman"/>
      <family val="1"/>
    </font>
    <font>
      <sz val="12"/>
      <name val="Cambria"/>
      <family val="1"/>
    </font>
    <font>
      <vertAlign val="superscript"/>
      <sz val="12"/>
      <name val="Cambria"/>
      <family val="1"/>
    </font>
    <font>
      <i/>
      <sz val="12"/>
      <name val="Cambria"/>
      <family val="1"/>
    </font>
    <font>
      <b/>
      <sz val="18"/>
      <name val="Cambria"/>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3"/>
      <color indexed="62"/>
      <name val="Cambria"/>
      <family val="1"/>
    </font>
    <font>
      <u val="single"/>
      <sz val="12"/>
      <color indexed="12"/>
      <name val="Cambria"/>
      <family val="1"/>
    </font>
    <font>
      <b/>
      <sz val="14"/>
      <name val="Cambria"/>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3"/>
      <color rgb="FF4F81BD"/>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95">
    <xf numFmtId="0" fontId="0" fillId="0" borderId="0" xfId="0"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10" xfId="0" applyFont="1" applyFill="1" applyBorder="1" applyAlignment="1">
      <alignment/>
    </xf>
    <xf numFmtId="3" fontId="0" fillId="0" borderId="10" xfId="0" applyNumberFormat="1" applyFont="1" applyFill="1" applyBorder="1" applyAlignment="1">
      <alignment horizontal="right" indent="2" shrinkToFit="1"/>
    </xf>
    <xf numFmtId="0" fontId="0" fillId="0" borderId="0" xfId="0" applyFont="1" applyFill="1" applyBorder="1" applyAlignment="1">
      <alignment/>
    </xf>
    <xf numFmtId="3" fontId="0" fillId="0" borderId="0" xfId="0" applyNumberFormat="1" applyFont="1" applyFill="1" applyBorder="1" applyAlignment="1">
      <alignment horizontal="right" indent="2" shrinkToFit="1"/>
    </xf>
    <xf numFmtId="0" fontId="0" fillId="0" borderId="11" xfId="0" applyFont="1" applyFill="1" applyBorder="1" applyAlignment="1">
      <alignment/>
    </xf>
    <xf numFmtId="172" fontId="0" fillId="0" borderId="0" xfId="0" applyNumberFormat="1" applyFont="1" applyFill="1" applyBorder="1" applyAlignment="1">
      <alignment horizontal="right" indent="2" shrinkToFit="1"/>
    </xf>
    <xf numFmtId="172" fontId="0" fillId="0" borderId="11" xfId="0" applyNumberFormat="1" applyFont="1" applyFill="1" applyBorder="1" applyAlignment="1">
      <alignment horizontal="right" indent="2" shrinkToFit="1"/>
    </xf>
    <xf numFmtId="172" fontId="0" fillId="0" borderId="0" xfId="0" applyNumberFormat="1" applyFont="1" applyBorder="1" applyAlignment="1">
      <alignment/>
    </xf>
    <xf numFmtId="0" fontId="0" fillId="0" borderId="0" xfId="0" applyFont="1" applyBorder="1" applyAlignment="1">
      <alignment horizontal="left" vertical="top" wrapText="1"/>
    </xf>
    <xf numFmtId="172" fontId="0" fillId="0" borderId="0" xfId="0" applyNumberFormat="1" applyFont="1" applyBorder="1" applyAlignment="1">
      <alignment horizontal="right" indent="2"/>
    </xf>
    <xf numFmtId="172" fontId="0" fillId="0" borderId="10" xfId="0" applyNumberFormat="1" applyFont="1" applyFill="1" applyBorder="1" applyAlignment="1">
      <alignment horizontal="right" indent="2"/>
    </xf>
    <xf numFmtId="172" fontId="0" fillId="0" borderId="0" xfId="0" applyNumberFormat="1" applyFont="1" applyFill="1" applyBorder="1" applyAlignment="1">
      <alignment horizontal="right" indent="2"/>
    </xf>
    <xf numFmtId="172" fontId="0" fillId="0" borderId="0" xfId="0" applyNumberFormat="1" applyFont="1" applyFill="1" applyBorder="1" applyAlignment="1">
      <alignment horizontal="right" vertical="top" indent="2"/>
    </xf>
    <xf numFmtId="172" fontId="0" fillId="0" borderId="11" xfId="0" applyNumberFormat="1" applyFont="1" applyFill="1" applyBorder="1" applyAlignment="1">
      <alignment horizontal="right" indent="2"/>
    </xf>
    <xf numFmtId="0" fontId="0" fillId="0" borderId="0" xfId="0" applyAlignment="1">
      <alignment/>
    </xf>
    <xf numFmtId="0" fontId="1" fillId="0" borderId="12" xfId="0" applyFont="1" applyFill="1" applyBorder="1" applyAlignment="1">
      <alignment horizontal="center" vertical="top" wrapText="1"/>
    </xf>
    <xf numFmtId="172" fontId="0" fillId="0" borderId="11" xfId="0" applyNumberFormat="1" applyFont="1" applyFill="1" applyBorder="1" applyAlignment="1">
      <alignment/>
    </xf>
    <xf numFmtId="172" fontId="0" fillId="0" borderId="11" xfId="0" applyNumberFormat="1" applyFont="1" applyFill="1" applyBorder="1" applyAlignment="1">
      <alignment horizontal="right" indent="2"/>
    </xf>
    <xf numFmtId="0" fontId="1" fillId="0" borderId="12" xfId="0" applyFont="1" applyFill="1" applyBorder="1" applyAlignment="1">
      <alignment horizontal="center" vertical="center" wrapText="1"/>
    </xf>
    <xf numFmtId="0" fontId="0" fillId="0" borderId="11" xfId="0" applyFont="1" applyFill="1" applyBorder="1" applyAlignment="1">
      <alignment/>
    </xf>
    <xf numFmtId="0" fontId="0" fillId="0" borderId="11" xfId="0" applyBorder="1" applyAlignment="1">
      <alignment/>
    </xf>
    <xf numFmtId="0" fontId="1" fillId="0" borderId="12" xfId="0" applyFont="1" applyBorder="1" applyAlignment="1">
      <alignment horizontal="center"/>
    </xf>
    <xf numFmtId="0" fontId="6" fillId="0" borderId="0" xfId="0" applyFont="1" applyBorder="1" applyAlignment="1">
      <alignment/>
    </xf>
    <xf numFmtId="172" fontId="6" fillId="0" borderId="0" xfId="0" applyNumberFormat="1" applyFont="1" applyFill="1" applyBorder="1" applyAlignment="1">
      <alignment horizontal="right" indent="2" shrinkToFit="1"/>
    </xf>
    <xf numFmtId="172" fontId="6" fillId="0" borderId="0" xfId="0" applyNumberFormat="1" applyFont="1" applyBorder="1" applyAlignment="1">
      <alignment horizontal="right" indent="2"/>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1" fillId="0" borderId="13" xfId="0" applyFont="1" applyFill="1" applyBorder="1" applyAlignment="1">
      <alignment horizontal="center"/>
    </xf>
    <xf numFmtId="3" fontId="0" fillId="0" borderId="0" xfId="0" applyNumberFormat="1" applyFont="1" applyBorder="1" applyAlignment="1">
      <alignment/>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top" wrapText="1"/>
    </xf>
    <xf numFmtId="3" fontId="0" fillId="0" borderId="11" xfId="0" applyNumberFormat="1" applyFont="1" applyFill="1" applyBorder="1" applyAlignment="1">
      <alignment horizontal="right" indent="2" shrinkToFit="1"/>
    </xf>
    <xf numFmtId="0" fontId="0" fillId="0" borderId="0" xfId="0" applyFont="1" applyBorder="1" applyAlignment="1">
      <alignment vertical="top" wrapText="1"/>
    </xf>
    <xf numFmtId="0" fontId="0" fillId="0" borderId="0" xfId="0" applyAlignment="1">
      <alignment wrapText="1"/>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0" xfId="0" applyAlignment="1">
      <alignment horizontal="center"/>
    </xf>
    <xf numFmtId="0" fontId="0" fillId="0" borderId="11" xfId="0" applyBorder="1" applyAlignment="1">
      <alignment/>
    </xf>
    <xf numFmtId="172" fontId="0" fillId="0" borderId="0" xfId="0" applyNumberFormat="1" applyAlignment="1">
      <alignment horizontal="center"/>
    </xf>
    <xf numFmtId="172" fontId="0" fillId="0" borderId="11" xfId="0" applyNumberFormat="1" applyBorder="1" applyAlignment="1">
      <alignment horizontal="center"/>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0" fillId="0" borderId="11" xfId="0" applyFont="1" applyBorder="1" applyAlignment="1">
      <alignment/>
    </xf>
    <xf numFmtId="172" fontId="0" fillId="0" borderId="11" xfId="0" applyNumberFormat="1" applyFont="1" applyBorder="1" applyAlignment="1">
      <alignment/>
    </xf>
    <xf numFmtId="0" fontId="0" fillId="0" borderId="14" xfId="0" applyFont="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xf>
    <xf numFmtId="0" fontId="8" fillId="0" borderId="0" xfId="0" applyFont="1" applyAlignment="1">
      <alignment/>
    </xf>
    <xf numFmtId="0" fontId="9" fillId="0" borderId="0" xfId="0" applyFont="1" applyAlignment="1">
      <alignment horizontal="center"/>
    </xf>
    <xf numFmtId="0" fontId="11" fillId="0" borderId="0" xfId="0" applyFont="1" applyAlignment="1">
      <alignment horizontal="left" indent="4"/>
    </xf>
    <xf numFmtId="0" fontId="54" fillId="0" borderId="0" xfId="0" applyFont="1" applyAlignment="1">
      <alignment/>
    </xf>
    <xf numFmtId="0" fontId="13" fillId="0" borderId="0" xfId="0" applyFont="1" applyAlignment="1">
      <alignment horizontal="justify"/>
    </xf>
    <xf numFmtId="0" fontId="13" fillId="0" borderId="0" xfId="0" applyFont="1" applyAlignment="1">
      <alignment/>
    </xf>
    <xf numFmtId="0" fontId="35" fillId="0" borderId="0" xfId="45" applyFont="1" applyAlignment="1" applyProtection="1">
      <alignment/>
      <protection/>
    </xf>
    <xf numFmtId="0" fontId="0" fillId="0" borderId="0" xfId="0" applyFont="1" applyAlignment="1">
      <alignment/>
    </xf>
    <xf numFmtId="0" fontId="54" fillId="0" borderId="0" xfId="0" applyFont="1" applyAlignment="1">
      <alignment/>
    </xf>
    <xf numFmtId="0" fontId="9" fillId="0" borderId="0" xfId="0" applyFont="1" applyBorder="1" applyAlignment="1">
      <alignment/>
    </xf>
    <xf numFmtId="0" fontId="0" fillId="0" borderId="10" xfId="0" applyBorder="1" applyAlignment="1">
      <alignment/>
    </xf>
    <xf numFmtId="179" fontId="0" fillId="0" borderId="0" xfId="47" applyNumberFormat="1" applyFont="1" applyFill="1" applyAlignment="1">
      <alignment/>
    </xf>
    <xf numFmtId="179" fontId="0" fillId="0" borderId="11" xfId="47" applyNumberFormat="1" applyFont="1" applyFill="1" applyBorder="1" applyAlignment="1">
      <alignment/>
    </xf>
    <xf numFmtId="0" fontId="0" fillId="0" borderId="0" xfId="0" applyFont="1" applyFill="1" applyAlignment="1">
      <alignment/>
    </xf>
    <xf numFmtId="190" fontId="0" fillId="0" borderId="0" xfId="52" applyNumberFormat="1" applyFont="1" applyFill="1" applyAlignment="1">
      <alignment/>
    </xf>
    <xf numFmtId="0" fontId="0" fillId="0" borderId="0" xfId="0" applyBorder="1" applyAlignment="1">
      <alignment/>
    </xf>
    <xf numFmtId="0" fontId="0" fillId="0" borderId="0" xfId="0" applyFont="1" applyFill="1" applyBorder="1" applyAlignment="1">
      <alignment horizontal="center" vertical="center" wrapText="1"/>
    </xf>
    <xf numFmtId="189" fontId="0" fillId="0" borderId="0" xfId="47" applyNumberFormat="1" applyFont="1" applyFill="1" applyBorder="1" applyAlignment="1">
      <alignment/>
    </xf>
    <xf numFmtId="190" fontId="0" fillId="0" borderId="0" xfId="52" applyNumberFormat="1" applyFont="1" applyFill="1" applyBorder="1" applyAlignment="1">
      <alignment/>
    </xf>
    <xf numFmtId="179" fontId="6" fillId="0" borderId="0" xfId="47" applyNumberFormat="1" applyFont="1" applyFill="1" applyAlignment="1">
      <alignment/>
    </xf>
    <xf numFmtId="190" fontId="6" fillId="0" borderId="0" xfId="52" applyNumberFormat="1" applyFont="1" applyFill="1" applyAlignment="1">
      <alignment/>
    </xf>
    <xf numFmtId="0" fontId="6" fillId="0" borderId="0" xfId="0" applyFont="1" applyBorder="1" applyAlignment="1">
      <alignment horizontal="left" vertical="center"/>
    </xf>
    <xf numFmtId="0" fontId="13" fillId="0" borderId="0" xfId="0" applyFont="1" applyAlignment="1">
      <alignment horizontal="justify" vertical="center" wrapText="1"/>
    </xf>
    <xf numFmtId="0" fontId="0" fillId="0" borderId="0" xfId="0" applyAlignment="1">
      <alignment horizontal="justify" vertical="center" wrapText="1"/>
    </xf>
    <xf numFmtId="0" fontId="16" fillId="0" borderId="0" xfId="0" applyFont="1" applyAlignment="1">
      <alignment horizontal="center"/>
    </xf>
    <xf numFmtId="0" fontId="10" fillId="0" borderId="0" xfId="0" applyFont="1" applyAlignment="1">
      <alignment horizontal="center"/>
    </xf>
    <xf numFmtId="0" fontId="9" fillId="0" borderId="0" xfId="0" applyFont="1" applyAlignment="1">
      <alignment horizontal="center"/>
    </xf>
    <xf numFmtId="0" fontId="36" fillId="0" borderId="0" xfId="0" applyFont="1" applyAlignment="1">
      <alignment horizontal="center"/>
    </xf>
    <xf numFmtId="0" fontId="0" fillId="0" borderId="0" xfId="0" applyAlignment="1">
      <alignment horizontal="center" vertical="center"/>
    </xf>
    <xf numFmtId="0" fontId="7" fillId="33" borderId="0" xfId="0" applyFont="1" applyFill="1" applyBorder="1" applyAlignment="1">
      <alignment horizontal="lef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Fill="1" applyBorder="1" applyAlignment="1">
      <alignment horizontal="center" vertical="center" wrapText="1"/>
    </xf>
    <xf numFmtId="0" fontId="0" fillId="0" borderId="14" xfId="0" applyBorder="1" applyAlignment="1">
      <alignment horizontal="center" vertical="center" wrapText="1"/>
    </xf>
    <xf numFmtId="0" fontId="1" fillId="0" borderId="13" xfId="0" applyFont="1" applyBorder="1" applyAlignment="1">
      <alignment horizontal="center" vertical="center"/>
    </xf>
    <xf numFmtId="0" fontId="1" fillId="0" borderId="13"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Border="1" applyAlignment="1">
      <alignment horizontal="center"/>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5219700</xdr:colOff>
      <xdr:row>1</xdr:row>
      <xdr:rowOff>57150</xdr:rowOff>
    </xdr:from>
    <xdr:ext cx="2533650" cy="266700"/>
    <xdr:sp>
      <xdr:nvSpPr>
        <xdr:cNvPr id="1" name="ZoneTexte 5"/>
        <xdr:cNvSpPr txBox="1">
          <a:spLocks noChangeArrowheads="1"/>
        </xdr:cNvSpPr>
      </xdr:nvSpPr>
      <xdr:spPr>
        <a:xfrm>
          <a:off x="5648325" y="219075"/>
          <a:ext cx="253365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4286250</xdr:colOff>
      <xdr:row>0</xdr:row>
      <xdr:rowOff>19050</xdr:rowOff>
    </xdr:from>
    <xdr:ext cx="2324100" cy="266700"/>
    <xdr:sp>
      <xdr:nvSpPr>
        <xdr:cNvPr id="2" name="ZoneTexte 6"/>
        <xdr:cNvSpPr txBox="1">
          <a:spLocks noChangeArrowheads="1"/>
        </xdr:cNvSpPr>
      </xdr:nvSpPr>
      <xdr:spPr>
        <a:xfrm>
          <a:off x="4714875" y="19050"/>
          <a:ext cx="2324100"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1</xdr:col>
      <xdr:colOff>2486025</xdr:colOff>
      <xdr:row>1</xdr:row>
      <xdr:rowOff>38100</xdr:rowOff>
    </xdr:from>
    <xdr:to>
      <xdr:col>1</xdr:col>
      <xdr:colOff>4010025</xdr:colOff>
      <xdr:row>1</xdr:row>
      <xdr:rowOff>685800</xdr:rowOff>
    </xdr:to>
    <xdr:pic>
      <xdr:nvPicPr>
        <xdr:cNvPr id="3" name="Picture 4"/>
        <xdr:cNvPicPr preferRelativeResize="1">
          <a:picLocks noChangeAspect="1"/>
        </xdr:cNvPicPr>
      </xdr:nvPicPr>
      <xdr:blipFill>
        <a:blip r:embed="rId1"/>
        <a:stretch>
          <a:fillRect/>
        </a:stretch>
      </xdr:blipFill>
      <xdr:spPr>
        <a:xfrm>
          <a:off x="2914650" y="200025"/>
          <a:ext cx="15240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1\chpal\LOCALS~1\Temp\ResultatotAmbCannaRECA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1\chpal\LOCALS~1\Temp\ResultatotAmbAutrePdtRECA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OCUME~1\chpal\LOCALS~1\Temp\ODS_avec_formu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TOT"/>
    </sheetNames>
    <sheetDataSet>
      <sheetData sheetId="0">
        <row r="15">
          <cell r="B15" t="str">
            <v>Sans enfant</v>
          </cell>
        </row>
        <row r="16">
          <cell r="B16" t="str">
            <v>1 enfant</v>
          </cell>
        </row>
        <row r="17">
          <cell r="B17" t="str">
            <v>2 enfants ou plus</v>
          </cell>
        </row>
        <row r="22">
          <cell r="B22" t="str">
            <v>Agriculteur</v>
          </cell>
        </row>
        <row r="23">
          <cell r="B23" t="str">
            <v>Artisan commerçant</v>
          </cell>
        </row>
        <row r="24">
          <cell r="B24" t="str">
            <v>Cadre Prof Libérale</v>
          </cell>
        </row>
        <row r="25">
          <cell r="B25" t="str">
            <v>Profession intermédiaire</v>
          </cell>
        </row>
        <row r="26">
          <cell r="B26" t="str">
            <v>Employé</v>
          </cell>
        </row>
        <row r="27">
          <cell r="B27" t="str">
            <v>Ouvrier</v>
          </cell>
        </row>
        <row r="28">
          <cell r="B28" t="str">
            <v>Retraité</v>
          </cell>
        </row>
        <row r="29">
          <cell r="B29" t="str">
            <v>Autres Pers sans profession hors retraités et chômeurs</v>
          </cell>
        </row>
        <row r="31">
          <cell r="B31" t="str">
            <v>Vit seul</v>
          </cell>
        </row>
        <row r="32">
          <cell r="B32" t="str">
            <v>Vit avec ses parents</v>
          </cell>
        </row>
        <row r="33">
          <cell r="B33" t="str">
            <v>Vit seul(e) avec enfant(s)</v>
          </cell>
        </row>
        <row r="34">
          <cell r="B34" t="str">
            <v>Vit avec un conjoint seulement</v>
          </cell>
        </row>
        <row r="35">
          <cell r="B35" t="str">
            <v>Vit avec conjoint et enfant(s)</v>
          </cell>
        </row>
        <row r="36">
          <cell r="B36" t="str">
            <v>Vit avec des amis</v>
          </cell>
        </row>
        <row r="37">
          <cell r="B37" t="str">
            <v>Autre</v>
          </cell>
        </row>
        <row r="39">
          <cell r="B39" t="str">
            <v>Durable indépendant</v>
          </cell>
        </row>
        <row r="40">
          <cell r="B40" t="str">
            <v>Durable Chez des proches</v>
          </cell>
        </row>
        <row r="41">
          <cell r="B41" t="str">
            <v>Durable en institution</v>
          </cell>
        </row>
        <row r="42">
          <cell r="B42" t="str">
            <v>Provisoire chez des proches</v>
          </cell>
        </row>
        <row r="43">
          <cell r="B43" t="str">
            <v>Provisoire en institution</v>
          </cell>
        </row>
        <row r="44">
          <cell r="B44" t="str">
            <v>Autre Provisoire</v>
          </cell>
        </row>
        <row r="45">
          <cell r="B45" t="str">
            <v>Etablissement pénitentiaire</v>
          </cell>
        </row>
        <row r="46">
          <cell r="B46" t="str">
            <v>SDF</v>
          </cell>
        </row>
        <row r="48">
          <cell r="B48" t="str">
            <v>Revenus d'emplois (y compris retraites et pensions invalidité)</v>
          </cell>
        </row>
        <row r="49">
          <cell r="B49" t="str">
            <v>ASSEDIC</v>
          </cell>
        </row>
        <row r="50">
          <cell r="B50" t="str">
            <v>RMI</v>
          </cell>
        </row>
        <row r="51">
          <cell r="B51" t="str">
            <v>AAH</v>
          </cell>
        </row>
        <row r="52">
          <cell r="B52" t="str">
            <v>Autres prestations sociales</v>
          </cell>
        </row>
        <row r="53">
          <cell r="B53" t="str">
            <v>Ressources provenant d'un tiers</v>
          </cell>
        </row>
        <row r="54">
          <cell r="B54" t="str">
            <v>Autres ressources (y compris sans revenus)</v>
          </cell>
        </row>
        <row r="56">
          <cell r="B56" t="str">
            <v>Activité rémunérée continue</v>
          </cell>
        </row>
        <row r="57">
          <cell r="B57" t="str">
            <v>Activité rémunérée intermittente</v>
          </cell>
        </row>
        <row r="58">
          <cell r="B58" t="str">
            <v>Chômage</v>
          </cell>
        </row>
        <row r="59">
          <cell r="B59" t="str">
            <v>Etudiant, élève, stage non rémunéré</v>
          </cell>
        </row>
        <row r="60">
          <cell r="B60" t="str">
            <v>Retraité</v>
          </cell>
        </row>
        <row r="61">
          <cell r="B61" t="str">
            <v>Autre inactif</v>
          </cell>
        </row>
        <row r="63">
          <cell r="B63" t="str">
            <v>Pas terminé le primaire</v>
          </cell>
        </row>
        <row r="64">
          <cell r="B64" t="str">
            <v>Niveau primaire</v>
          </cell>
        </row>
        <row r="65">
          <cell r="B65" t="str">
            <v>Niveau BEPC</v>
          </cell>
        </row>
        <row r="66">
          <cell r="B66" t="str">
            <v>Niveau BEP, CAP</v>
          </cell>
        </row>
        <row r="67">
          <cell r="B67" t="str">
            <v>Niveau Bac</v>
          </cell>
        </row>
        <row r="68">
          <cell r="B68" t="str">
            <v>Niveau Bac+2</v>
          </cell>
        </row>
        <row r="69">
          <cell r="B69" t="str">
            <v>Niveau au-delà Bac+2</v>
          </cell>
        </row>
        <row r="71">
          <cell r="B71" t="str">
            <v>Le patient lui-même</v>
          </cell>
        </row>
        <row r="72">
          <cell r="B72" t="str">
            <v>Les proches (familles/amis)</v>
          </cell>
        </row>
        <row r="73">
          <cell r="B73" t="str">
            <v>Médecin de ville</v>
          </cell>
        </row>
        <row r="74">
          <cell r="B74" t="str">
            <v>CSST, assimilé</v>
          </cell>
        </row>
        <row r="75">
          <cell r="B75" t="str">
            <v>structures de RDR</v>
          </cell>
        </row>
        <row r="76">
          <cell r="B76" t="str">
            <v>Structure spécialisée en  alcoologie</v>
          </cell>
        </row>
        <row r="77">
          <cell r="B77" t="str">
            <v>Equipe de liaison</v>
          </cell>
        </row>
        <row r="78">
          <cell r="B78" t="str">
            <v>Autre hôpital/autre sanitaire</v>
          </cell>
        </row>
        <row r="79">
          <cell r="B79" t="str">
            <v>Institutions et services soc</v>
          </cell>
        </row>
        <row r="80">
          <cell r="B80" t="str">
            <v>Obligation de soins</v>
          </cell>
        </row>
        <row r="81">
          <cell r="B81" t="str">
            <v>Injonction thérapeutique ou autre mesure présentencielle</v>
          </cell>
        </row>
        <row r="82">
          <cell r="B82" t="str">
            <v>Justice : classement avec orientation</v>
          </cell>
        </row>
        <row r="83">
          <cell r="B83" t="str">
            <v>Autre mesure judiciaire ou administrative</v>
          </cell>
        </row>
        <row r="84">
          <cell r="B84" t="str">
            <v>Milieu scolaire/Universitaire</v>
          </cell>
        </row>
        <row r="85">
          <cell r="B85" t="str">
            <v>Autre</v>
          </cell>
        </row>
        <row r="87">
          <cell r="B87" t="str">
            <v>Jamais été pris en charge</v>
          </cell>
        </row>
        <row r="88">
          <cell r="B88" t="str">
            <v>Déjà été pris en charge (mais plus actuellement)</v>
          </cell>
        </row>
        <row r="89">
          <cell r="B89" t="str">
            <v>Suivi actuellement</v>
          </cell>
        </row>
        <row r="109">
          <cell r="B109" t="str">
            <v>Cannabis</v>
          </cell>
        </row>
        <row r="110">
          <cell r="B110" t="str">
            <v>Benzodiazépines</v>
          </cell>
        </row>
        <row r="111">
          <cell r="B111" t="str">
            <v>Autres hypnot. et tranquillisants</v>
          </cell>
        </row>
        <row r="112">
          <cell r="B112" t="str">
            <v>Héroïne</v>
          </cell>
        </row>
        <row r="113">
          <cell r="B113" t="str">
            <v>Autres opiacés</v>
          </cell>
        </row>
        <row r="114">
          <cell r="B114" t="str">
            <v>Buprénorphine haut dosage</v>
          </cell>
        </row>
        <row r="115">
          <cell r="B115" t="str">
            <v>Méthadone</v>
          </cell>
        </row>
        <row r="116">
          <cell r="B116" t="str">
            <v>Cocaïne</v>
          </cell>
        </row>
        <row r="117">
          <cell r="B117" t="str">
            <v>Crack</v>
          </cell>
        </row>
        <row r="118">
          <cell r="B118" t="str">
            <v>MDMA et dérivés</v>
          </cell>
        </row>
        <row r="119">
          <cell r="B119" t="str">
            <v>Amphétamines</v>
          </cell>
        </row>
        <row r="120">
          <cell r="B120" t="str">
            <v>Autres stimulants</v>
          </cell>
        </row>
        <row r="121">
          <cell r="B121" t="str">
            <v>LSD</v>
          </cell>
        </row>
        <row r="122">
          <cell r="B122" t="str">
            <v>Champignons hallucinogènes</v>
          </cell>
        </row>
        <row r="123">
          <cell r="B123" t="str">
            <v>Autres hallucinogènes</v>
          </cell>
        </row>
        <row r="124">
          <cell r="B124" t="str">
            <v>Colles et solvants</v>
          </cell>
        </row>
        <row r="125">
          <cell r="B125" t="str">
            <v>Autres produits</v>
          </cell>
        </row>
        <row r="126">
          <cell r="B126" t="str">
            <v>Antidépresseurs</v>
          </cell>
        </row>
        <row r="127">
          <cell r="B127" t="str">
            <v>Barbituriques</v>
          </cell>
        </row>
        <row r="128">
          <cell r="B128" t="str">
            <v>Pas de produit consommé</v>
          </cell>
        </row>
        <row r="238">
          <cell r="B238" t="str">
            <v>Oui avant (pas dans le mois)</v>
          </cell>
        </row>
        <row r="239">
          <cell r="B239" t="str">
            <v>Jamais</v>
          </cell>
        </row>
        <row r="246">
          <cell r="B246" t="str">
            <v>Acamprosate</v>
          </cell>
        </row>
        <row r="247">
          <cell r="B247" t="str">
            <v>Naltrexone</v>
          </cell>
        </row>
        <row r="248">
          <cell r="B248" t="str">
            <v>Antabuse</v>
          </cell>
        </row>
        <row r="249">
          <cell r="B249" t="str">
            <v>Substitut nicotiniques</v>
          </cell>
        </row>
        <row r="250">
          <cell r="B250" t="str">
            <v>Bupropion</v>
          </cell>
        </row>
        <row r="251">
          <cell r="B251" t="str">
            <v>Anxiolytiques</v>
          </cell>
        </row>
        <row r="252">
          <cell r="B252" t="str">
            <v>Hypnotiques</v>
          </cell>
        </row>
        <row r="253">
          <cell r="B253" t="str">
            <v>Antidépresseurs</v>
          </cell>
        </row>
        <row r="254">
          <cell r="B254" t="str">
            <v>Neuroleptiques</v>
          </cell>
        </row>
        <row r="255">
          <cell r="B255" t="str">
            <v>Au moins un traitement cité</v>
          </cell>
        </row>
        <row r="256">
          <cell r="B256" t="str">
            <v>Aucun traitement cité</v>
          </cell>
        </row>
        <row r="257">
          <cell r="B257" t="str">
            <v>Sérologie VIH positive</v>
          </cell>
        </row>
        <row r="258">
          <cell r="B258" t="str">
            <v>Sérologie VIH négative</v>
          </cell>
        </row>
        <row r="260">
          <cell r="B260" t="str">
            <v>Sérologie VHC positive</v>
          </cell>
        </row>
        <row r="261">
          <cell r="B261" t="str">
            <v>Sérologie VHC négative</v>
          </cell>
        </row>
        <row r="263">
          <cell r="B263" t="str">
            <v>Vaccination VHB Complète</v>
          </cell>
        </row>
        <row r="264">
          <cell r="B264" t="str">
            <v>Vaccination VHB Incomplète</v>
          </cell>
        </row>
        <row r="269">
          <cell r="B269" t="str">
            <v>une hospitalisation</v>
          </cell>
        </row>
        <row r="270">
          <cell r="B270" t="str">
            <v>2 ou 3 hospitalisations</v>
          </cell>
        </row>
        <row r="271">
          <cell r="B271" t="str">
            <v>4 hospitalisations et plus</v>
          </cell>
        </row>
        <row r="276">
          <cell r="B276" t="str">
            <v>une TS</v>
          </cell>
        </row>
        <row r="277">
          <cell r="B277" t="str">
            <v>deux ou trois TS</v>
          </cell>
        </row>
        <row r="278">
          <cell r="B278" t="str">
            <v>plus de 4 TS</v>
          </cell>
        </row>
        <row r="283">
          <cell r="B283" t="str">
            <v>une incarcération</v>
          </cell>
        </row>
        <row r="284">
          <cell r="B284" t="str">
            <v>2 ou 3 incarcérations</v>
          </cell>
        </row>
        <row r="285">
          <cell r="B285" t="str">
            <v>4 incarcérations et plus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LTATOT"/>
    </sheetNames>
    <sheetDataSet>
      <sheetData sheetId="0">
        <row r="382">
          <cell r="B382" t="str">
            <v>Oui, Méthadone</v>
          </cell>
        </row>
        <row r="383">
          <cell r="B383" t="str">
            <v>Oui, Subutex</v>
          </cell>
        </row>
        <row r="384">
          <cell r="B384" t="str">
            <v>Oui, autre</v>
          </cell>
        </row>
        <row r="387">
          <cell r="B387" t="str">
            <v>de 6 mois à 1 an</v>
          </cell>
        </row>
        <row r="388">
          <cell r="B388" t="str">
            <v>de 1 an à 2 ans</v>
          </cell>
        </row>
        <row r="389">
          <cell r="B389" t="str">
            <v>de 2 à 5 ans</v>
          </cell>
        </row>
        <row r="390">
          <cell r="B390" t="str">
            <v>depuis plus de 5 ans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DS"/>
    </sheetNames>
    <sheetDataSet>
      <sheetData sheetId="0">
        <row r="4">
          <cell r="K4" t="str">
            <v>CSST Cannabis (%)</v>
          </cell>
          <cell r="M4" t="str">
            <v>CSST opiacés cocaïne et autres substances (%)</v>
          </cell>
          <cell r="O4" t="str">
            <v>CCAA (%)</v>
          </cell>
        </row>
        <row r="5">
          <cell r="K5" t="str">
            <v>hommes</v>
          </cell>
          <cell r="L5" t="str">
            <v>femmes</v>
          </cell>
          <cell r="M5" t="str">
            <v>hommes</v>
          </cell>
          <cell r="N5" t="str">
            <v>femmes</v>
          </cell>
          <cell r="O5" t="str">
            <v>hommes</v>
          </cell>
          <cell r="P5" t="str">
            <v>femmes</v>
          </cell>
        </row>
        <row r="6">
          <cell r="J6" t="str">
            <v>A déjà été hospitalisé en psychiatrie (hors sevrage)</v>
          </cell>
          <cell r="K6">
            <v>17.58101851851852</v>
          </cell>
          <cell r="L6">
            <v>24.336283185840706</v>
          </cell>
          <cell r="M6">
            <v>26.84521394111547</v>
          </cell>
          <cell r="N6">
            <v>35.20012656225281</v>
          </cell>
          <cell r="O6">
            <v>18.06103783575623</v>
          </cell>
          <cell r="P6">
            <v>28.58826996758031</v>
          </cell>
        </row>
        <row r="7">
          <cell r="J7" t="str">
            <v>N'a jamais été hospitalisé en psychiatrie (hors sevrage)</v>
          </cell>
          <cell r="K7">
            <v>82.41898148148148</v>
          </cell>
          <cell r="L7">
            <v>75.66371681415929</v>
          </cell>
          <cell r="M7">
            <v>73.15478605888454</v>
          </cell>
          <cell r="N7">
            <v>64.7998734377472</v>
          </cell>
          <cell r="O7">
            <v>81.93896216424376</v>
          </cell>
          <cell r="P7">
            <v>71.41173003241968</v>
          </cell>
        </row>
        <row r="8">
          <cell r="J8" t="str">
            <v>Total</v>
          </cell>
          <cell r="K8">
            <v>100</v>
          </cell>
          <cell r="L8">
            <v>100</v>
          </cell>
          <cell r="M8">
            <v>100.00000000000001</v>
          </cell>
          <cell r="N8">
            <v>100</v>
          </cell>
          <cell r="O8">
            <v>100</v>
          </cell>
          <cell r="P8">
            <v>100</v>
          </cell>
        </row>
        <row r="9">
          <cell r="J9" t="str">
            <v>Taux de réponse</v>
          </cell>
          <cell r="K9">
            <v>57.492680330050575</v>
          </cell>
          <cell r="L9">
            <v>59.44761069706269</v>
          </cell>
          <cell r="M9">
            <v>66.17633895270775</v>
          </cell>
          <cell r="N9">
            <v>67.95312835949258</v>
          </cell>
          <cell r="O9">
            <v>22.9526671675432</v>
          </cell>
          <cell r="P9">
            <v>24.09287793793936</v>
          </cell>
        </row>
        <row r="17">
          <cell r="K17" t="str">
            <v>CSST Cannabis (%)</v>
          </cell>
          <cell r="M17" t="str">
            <v>CSST opiacés cocaïne et autres substances (%)</v>
          </cell>
          <cell r="O17" t="str">
            <v>CCAA (%)</v>
          </cell>
        </row>
        <row r="18">
          <cell r="K18" t="str">
            <v>hommes</v>
          </cell>
          <cell r="L18" t="str">
            <v>femmes</v>
          </cell>
          <cell r="M18" t="str">
            <v>hommes</v>
          </cell>
          <cell r="N18" t="str">
            <v>femmes</v>
          </cell>
          <cell r="O18" t="str">
            <v>hommes</v>
          </cell>
          <cell r="P18" t="str">
            <v>femmes</v>
          </cell>
        </row>
        <row r="19">
          <cell r="K19">
            <v>14.441147378832838</v>
          </cell>
          <cell r="L19">
            <v>27.57234726688103</v>
          </cell>
          <cell r="M19">
            <v>20.50113895216401</v>
          </cell>
          <cell r="N19">
            <v>35.605799102519846</v>
          </cell>
          <cell r="O19">
            <v>57.92328554823711</v>
          </cell>
          <cell r="P19">
            <v>70.49960348929422</v>
          </cell>
        </row>
        <row r="20">
          <cell r="K20">
            <v>85.55885262116716</v>
          </cell>
          <cell r="L20">
            <v>72.42765273311898</v>
          </cell>
          <cell r="M20">
            <v>79.49886104783599</v>
          </cell>
          <cell r="N20">
            <v>64.39420089748015</v>
          </cell>
          <cell r="O20">
            <v>42.07671445176288</v>
          </cell>
          <cell r="P20">
            <v>29.50039651070579</v>
          </cell>
        </row>
        <row r="21">
          <cell r="K21">
            <v>100</v>
          </cell>
          <cell r="L21">
            <v>100</v>
          </cell>
          <cell r="M21">
            <v>100</v>
          </cell>
          <cell r="N21">
            <v>100</v>
          </cell>
          <cell r="O21">
            <v>100</v>
          </cell>
          <cell r="P21">
            <v>100</v>
          </cell>
        </row>
        <row r="22">
          <cell r="K22">
            <v>53.81953686451957</v>
          </cell>
          <cell r="L22">
            <v>54.53748355984217</v>
          </cell>
          <cell r="M22">
            <v>61.56347903923616</v>
          </cell>
          <cell r="N22">
            <v>62.28768006880241</v>
          </cell>
          <cell r="O22">
            <v>5.703363238608742</v>
          </cell>
          <cell r="P22">
            <v>8.95405808421501</v>
          </cell>
        </row>
        <row r="32">
          <cell r="K32">
            <v>19.105827193569993</v>
          </cell>
          <cell r="L32">
            <v>5.347901092581943</v>
          </cell>
          <cell r="M32">
            <v>45.89419511087565</v>
          </cell>
          <cell r="N32">
            <v>15.345699831365936</v>
          </cell>
          <cell r="O32">
            <v>27.830539268312826</v>
          </cell>
          <cell r="P32">
            <v>2.214242968282466</v>
          </cell>
        </row>
        <row r="33">
          <cell r="K33">
            <v>80.89417280643</v>
          </cell>
          <cell r="L33">
            <v>94.65209890741806</v>
          </cell>
          <cell r="M33">
            <v>54.10580488912434</v>
          </cell>
          <cell r="N33">
            <v>84.65430016863407</v>
          </cell>
          <cell r="O33">
            <v>72.16946073168717</v>
          </cell>
          <cell r="P33">
            <v>97.78575703171754</v>
          </cell>
        </row>
        <row r="34">
          <cell r="K34">
            <v>100</v>
          </cell>
          <cell r="L34">
            <v>100.00000000000001</v>
          </cell>
          <cell r="M34">
            <v>100</v>
          </cell>
          <cell r="N34">
            <v>100</v>
          </cell>
          <cell r="O34">
            <v>100</v>
          </cell>
          <cell r="P34">
            <v>100</v>
          </cell>
        </row>
        <row r="35">
          <cell r="K35">
            <v>79.47830715996807</v>
          </cell>
          <cell r="L35">
            <v>76.23849188952214</v>
          </cell>
          <cell r="M35">
            <v>78.84827689094436</v>
          </cell>
          <cell r="N35">
            <v>76.49967748871211</v>
          </cell>
          <cell r="O35">
            <v>26.75785565916825</v>
          </cell>
          <cell r="P35">
            <v>23.730739189093235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fdt.fr/BDD/publications/docs/recap_noyau_commun_questions.pdf" TargetMode="External" /><Relationship Id="rId2" Type="http://schemas.openxmlformats.org/officeDocument/2006/relationships/hyperlink" Target="http://www.ofdt.fr/BDD/publications/docs/recap_exemple_fiche_patient.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C48"/>
  <sheetViews>
    <sheetView showGridLines="0" showRowColHeaders="0" tabSelected="1" workbookViewId="0" topLeftCell="A1">
      <selection activeCell="F2" sqref="F2"/>
    </sheetView>
  </sheetViews>
  <sheetFormatPr defaultColWidth="11.421875" defaultRowHeight="12.75"/>
  <cols>
    <col min="1" max="1" width="6.421875" style="0" customWidth="1"/>
    <col min="2" max="2" width="84.28125" style="0" customWidth="1"/>
  </cols>
  <sheetData>
    <row r="2" spans="2:3" ht="61.5" customHeight="1">
      <c r="B2" s="82"/>
      <c r="C2" s="82"/>
    </row>
    <row r="3" spans="2:3" ht="18">
      <c r="B3" s="81" t="s">
        <v>230</v>
      </c>
      <c r="C3" s="81"/>
    </row>
    <row r="4" ht="20.25">
      <c r="B4" s="55"/>
    </row>
    <row r="5" spans="2:3" ht="20.25">
      <c r="B5" s="80" t="s">
        <v>231</v>
      </c>
      <c r="C5" s="80"/>
    </row>
    <row r="6" spans="2:3" ht="16.5">
      <c r="B6" s="79" t="s">
        <v>232</v>
      </c>
      <c r="C6" s="79"/>
    </row>
    <row r="7" spans="2:3" ht="30" customHeight="1">
      <c r="B7" s="78" t="s">
        <v>268</v>
      </c>
      <c r="C7" s="78"/>
    </row>
    <row r="8" ht="12.75" customHeight="1">
      <c r="B8" s="63"/>
    </row>
    <row r="9" spans="2:3" ht="12.75">
      <c r="B9" s="64"/>
      <c r="C9" s="64"/>
    </row>
    <row r="10" ht="18">
      <c r="B10" s="56" t="s">
        <v>254</v>
      </c>
    </row>
    <row r="11" ht="15.75">
      <c r="B11" s="54"/>
    </row>
    <row r="12" ht="32.25" customHeight="1">
      <c r="B12" s="57" t="s">
        <v>233</v>
      </c>
    </row>
    <row r="13" spans="2:3" ht="87" customHeight="1">
      <c r="B13" s="76" t="s">
        <v>234</v>
      </c>
      <c r="C13" s="76"/>
    </row>
    <row r="14" spans="2:3" ht="64.5" customHeight="1">
      <c r="B14" s="76" t="s">
        <v>235</v>
      </c>
      <c r="C14" s="76"/>
    </row>
    <row r="15" spans="2:3" ht="32.25" customHeight="1">
      <c r="B15" s="62" t="s">
        <v>236</v>
      </c>
      <c r="C15" s="18"/>
    </row>
    <row r="16" spans="2:3" ht="30.75" customHeight="1">
      <c r="B16" s="76" t="s">
        <v>237</v>
      </c>
      <c r="C16" s="76"/>
    </row>
    <row r="17" spans="2:3" ht="81" customHeight="1">
      <c r="B17" s="76" t="s">
        <v>238</v>
      </c>
      <c r="C17" s="76"/>
    </row>
    <row r="18" spans="2:3" ht="32.25" customHeight="1">
      <c r="B18" s="62" t="s">
        <v>239</v>
      </c>
      <c r="C18" s="18"/>
    </row>
    <row r="19" spans="2:3" ht="81" customHeight="1">
      <c r="B19" s="76" t="s">
        <v>240</v>
      </c>
      <c r="C19" s="76"/>
    </row>
    <row r="20" spans="2:3" ht="32.25" customHeight="1">
      <c r="B20" s="62" t="s">
        <v>241</v>
      </c>
      <c r="C20" s="18"/>
    </row>
    <row r="21" spans="2:3" ht="68.25" customHeight="1">
      <c r="B21" s="76" t="s">
        <v>242</v>
      </c>
      <c r="C21" s="76"/>
    </row>
    <row r="22" ht="15.75">
      <c r="B22" s="58"/>
    </row>
    <row r="23" ht="18">
      <c r="B23" s="56" t="s">
        <v>243</v>
      </c>
    </row>
    <row r="24" ht="15.75">
      <c r="B24" s="58"/>
    </row>
    <row r="25" ht="32.25" customHeight="1">
      <c r="B25" s="57" t="s">
        <v>244</v>
      </c>
    </row>
    <row r="26" spans="2:3" ht="99.75" customHeight="1">
      <c r="B26" s="76" t="s">
        <v>245</v>
      </c>
      <c r="C26" s="76"/>
    </row>
    <row r="27" spans="2:3" ht="96.75" customHeight="1">
      <c r="B27" s="76" t="s">
        <v>255</v>
      </c>
      <c r="C27" s="77"/>
    </row>
    <row r="28" spans="2:3" ht="36" customHeight="1">
      <c r="B28" s="76" t="s">
        <v>256</v>
      </c>
      <c r="C28" s="77"/>
    </row>
    <row r="29" spans="2:3" ht="84.75" customHeight="1">
      <c r="B29" s="76" t="s">
        <v>257</v>
      </c>
      <c r="C29" s="77"/>
    </row>
    <row r="30" spans="2:3" ht="114.75" customHeight="1">
      <c r="B30" s="76" t="s">
        <v>258</v>
      </c>
      <c r="C30" s="77"/>
    </row>
    <row r="31" spans="2:3" ht="116.25" customHeight="1">
      <c r="B31" s="76" t="s">
        <v>246</v>
      </c>
      <c r="C31" s="77"/>
    </row>
    <row r="32" ht="15.75">
      <c r="B32" s="58"/>
    </row>
    <row r="33" ht="16.5">
      <c r="B33" s="57" t="s">
        <v>247</v>
      </c>
    </row>
    <row r="34" ht="15.75">
      <c r="B34" s="58" t="s">
        <v>192</v>
      </c>
    </row>
    <row r="35" ht="15.75">
      <c r="B35" s="58" t="s">
        <v>248</v>
      </c>
    </row>
    <row r="36" ht="15.75">
      <c r="B36" s="58" t="s">
        <v>221</v>
      </c>
    </row>
    <row r="37" ht="15.75">
      <c r="B37" s="58" t="s">
        <v>222</v>
      </c>
    </row>
    <row r="38" ht="15.75">
      <c r="B38" s="58" t="s">
        <v>223</v>
      </c>
    </row>
    <row r="39" ht="15.75">
      <c r="B39" s="58" t="s">
        <v>224</v>
      </c>
    </row>
    <row r="40" ht="15.75">
      <c r="B40" s="58" t="s">
        <v>225</v>
      </c>
    </row>
    <row r="41" ht="15.75">
      <c r="B41" s="58" t="s">
        <v>226</v>
      </c>
    </row>
    <row r="42" ht="10.5" customHeight="1">
      <c r="B42" s="58"/>
    </row>
    <row r="43" ht="15.75">
      <c r="B43" s="58"/>
    </row>
    <row r="44" ht="15.75">
      <c r="B44" s="58" t="s">
        <v>249</v>
      </c>
    </row>
    <row r="45" ht="15.75">
      <c r="B45" s="59" t="s">
        <v>250</v>
      </c>
    </row>
    <row r="46" ht="15.75">
      <c r="B46" s="60" t="s">
        <v>252</v>
      </c>
    </row>
    <row r="47" ht="15.75">
      <c r="B47" s="59" t="s">
        <v>251</v>
      </c>
    </row>
    <row r="48" ht="15.75">
      <c r="B48" s="60" t="s">
        <v>253</v>
      </c>
    </row>
  </sheetData>
  <sheetProtection/>
  <mergeCells count="17">
    <mergeCell ref="B26:C26"/>
    <mergeCell ref="B7:C7"/>
    <mergeCell ref="B6:C6"/>
    <mergeCell ref="B5:C5"/>
    <mergeCell ref="B3:C3"/>
    <mergeCell ref="B2:C2"/>
    <mergeCell ref="B13:C13"/>
    <mergeCell ref="B27:C27"/>
    <mergeCell ref="B28:C28"/>
    <mergeCell ref="B29:C29"/>
    <mergeCell ref="B30:C30"/>
    <mergeCell ref="B31:C31"/>
    <mergeCell ref="B14:C14"/>
    <mergeCell ref="B16:C16"/>
    <mergeCell ref="B17:C17"/>
    <mergeCell ref="B19:C19"/>
    <mergeCell ref="B21:C21"/>
  </mergeCells>
  <hyperlinks>
    <hyperlink ref="B46" r:id="rId1" display="http://www.ofdt.fr/BDD/publications/docs/recap_noyau_commun_questions.pdf"/>
    <hyperlink ref="B48" r:id="rId2" display="http://www.ofdt.fr/BDD/publications/docs/recap_exemple_fiche_patient.pdf"/>
  </hyperlinks>
  <printOptions horizontalCentered="1"/>
  <pageMargins left="0.7086614173228347" right="0.7086614173228347" top="0.7480314960629921" bottom="0.7480314960629921" header="0.31496062992125984" footer="0.31496062992125984"/>
  <pageSetup horizontalDpi="600" verticalDpi="600" orientation="portrait" paperSize="9" scale="83" r:id="rId4"/>
  <rowBreaks count="1" manualBreakCount="1">
    <brk id="22" min="1" max="2" man="1"/>
  </rowBreaks>
  <drawing r:id="rId3"/>
</worksheet>
</file>

<file path=xl/worksheets/sheet2.xml><?xml version="1.0" encoding="utf-8"?>
<worksheet xmlns="http://schemas.openxmlformats.org/spreadsheetml/2006/main" xmlns:r="http://schemas.openxmlformats.org/officeDocument/2006/relationships">
  <dimension ref="B2:E429"/>
  <sheetViews>
    <sheetView showGridLines="0" showRowColHeaders="0" workbookViewId="0" topLeftCell="A1">
      <selection activeCell="C282" sqref="C282"/>
    </sheetView>
  </sheetViews>
  <sheetFormatPr defaultColWidth="11.421875" defaultRowHeight="12.75"/>
  <cols>
    <col min="1" max="1" width="5.421875" style="0" customWidth="1"/>
    <col min="2" max="2" width="44.140625" style="3" customWidth="1"/>
    <col min="3" max="5" width="18.8515625" style="3" customWidth="1"/>
  </cols>
  <sheetData>
    <row r="1" ht="7.5" customHeight="1"/>
    <row r="2" spans="2:5" ht="22.5" customHeight="1" thickBot="1">
      <c r="B2" s="84" t="s">
        <v>191</v>
      </c>
      <c r="C2" s="85"/>
      <c r="D2" s="85"/>
      <c r="E2" s="86"/>
    </row>
    <row r="3" spans="2:5" ht="12.75">
      <c r="B3" s="75"/>
      <c r="C3" s="52"/>
      <c r="D3" s="52"/>
      <c r="E3" s="52"/>
    </row>
    <row r="4" spans="2:5" ht="12.75">
      <c r="B4" s="75" t="s">
        <v>270</v>
      </c>
      <c r="C4" s="52"/>
      <c r="D4" s="52"/>
      <c r="E4" s="52"/>
    </row>
    <row r="5" spans="2:5" ht="15">
      <c r="B5" s="83" t="s">
        <v>271</v>
      </c>
      <c r="C5" s="83"/>
      <c r="D5" s="83"/>
      <c r="E5" s="83"/>
    </row>
    <row r="7" spans="2:5" ht="12.75">
      <c r="B7" s="53" t="s">
        <v>195</v>
      </c>
      <c r="C7" s="18"/>
      <c r="D7" s="2"/>
      <c r="E7" s="2"/>
    </row>
    <row r="8" spans="2:5" ht="13.5" thickBot="1">
      <c r="B8" s="24"/>
      <c r="C8" s="24"/>
      <c r="D8" s="2"/>
      <c r="E8" s="2"/>
    </row>
    <row r="9" spans="2:5" ht="12.75">
      <c r="B9" s="25" t="s">
        <v>15</v>
      </c>
      <c r="C9" s="25" t="s">
        <v>16</v>
      </c>
      <c r="D9" s="2"/>
      <c r="E9" s="2"/>
    </row>
    <row r="10" spans="2:5" ht="12.75">
      <c r="B10" s="4" t="s">
        <v>0</v>
      </c>
      <c r="C10" s="5">
        <v>17320</v>
      </c>
      <c r="D10" s="11"/>
      <c r="E10" s="11"/>
    </row>
    <row r="11" spans="2:5" ht="12.75">
      <c r="B11" s="6" t="s">
        <v>1</v>
      </c>
      <c r="C11" s="7">
        <v>42827</v>
      </c>
      <c r="D11" s="11"/>
      <c r="E11" s="11"/>
    </row>
    <row r="12" spans="2:4" ht="12.75">
      <c r="B12" s="6" t="s">
        <v>2</v>
      </c>
      <c r="C12" s="7">
        <f>C13-(C10+C11)</f>
        <v>6966</v>
      </c>
      <c r="D12" s="11"/>
    </row>
    <row r="13" spans="2:4" ht="12.75">
      <c r="B13" s="6" t="s">
        <v>3</v>
      </c>
      <c r="C13" s="7">
        <v>67113</v>
      </c>
      <c r="D13" s="11"/>
    </row>
    <row r="14" spans="2:5" ht="13.5" thickBot="1">
      <c r="B14" s="8" t="s">
        <v>54</v>
      </c>
      <c r="C14" s="38">
        <v>59346</v>
      </c>
      <c r="E14" s="35"/>
    </row>
    <row r="15" spans="2:3" ht="12.75">
      <c r="B15" s="6"/>
      <c r="C15" s="9"/>
    </row>
    <row r="16" spans="2:3" ht="12.75">
      <c r="B16" s="6"/>
      <c r="C16" s="9"/>
    </row>
    <row r="17" spans="2:5" ht="15">
      <c r="B17" s="83" t="s">
        <v>229</v>
      </c>
      <c r="C17" s="83"/>
      <c r="D17" s="83"/>
      <c r="E17" s="83"/>
    </row>
    <row r="19" spans="2:4" ht="12.75">
      <c r="B19" s="53" t="s">
        <v>196</v>
      </c>
      <c r="C19" s="18"/>
      <c r="D19" s="18"/>
    </row>
    <row r="20" spans="2:4" ht="13.5" thickBot="1">
      <c r="B20" s="18"/>
      <c r="C20" s="18"/>
      <c r="D20" s="18"/>
    </row>
    <row r="21" spans="2:5" ht="38.25">
      <c r="B21" s="29" t="s">
        <v>17</v>
      </c>
      <c r="C21" s="30" t="s">
        <v>45</v>
      </c>
      <c r="D21" s="31" t="s">
        <v>46</v>
      </c>
      <c r="E21" s="37" t="s">
        <v>272</v>
      </c>
    </row>
    <row r="22" spans="2:5" ht="12.75">
      <c r="B22" s="41"/>
      <c r="C22" s="47" t="s">
        <v>59</v>
      </c>
      <c r="D22" s="48" t="s">
        <v>60</v>
      </c>
      <c r="E22" s="48" t="s">
        <v>61</v>
      </c>
    </row>
    <row r="23" spans="2:5" ht="12.75">
      <c r="B23" s="6" t="s">
        <v>182</v>
      </c>
      <c r="C23" s="9">
        <v>86.821884569</v>
      </c>
      <c r="D23" s="9">
        <v>78.274984235</v>
      </c>
      <c r="E23" s="9">
        <v>76.264788163</v>
      </c>
    </row>
    <row r="24" spans="2:5" ht="12.75">
      <c r="B24" s="6" t="s">
        <v>183</v>
      </c>
      <c r="C24" s="9">
        <v>13.178115431</v>
      </c>
      <c r="D24" s="9">
        <v>21.725015765</v>
      </c>
      <c r="E24" s="9">
        <v>23.733526577</v>
      </c>
    </row>
    <row r="25" spans="2:5" ht="13.5" thickBot="1">
      <c r="B25" s="8" t="s">
        <v>4</v>
      </c>
      <c r="C25" s="10">
        <f>SUM(C23:C24)</f>
        <v>100</v>
      </c>
      <c r="D25" s="10">
        <f>SUM(D23:D24)</f>
        <v>100</v>
      </c>
      <c r="E25" s="10">
        <f>SUM(E23:E24)</f>
        <v>99.99831474000001</v>
      </c>
    </row>
    <row r="26" spans="2:5" ht="12.75">
      <c r="B26" s="26" t="s">
        <v>5</v>
      </c>
      <c r="C26" s="27">
        <v>99.936489607</v>
      </c>
      <c r="D26" s="27">
        <v>99.976650244</v>
      </c>
      <c r="E26" s="27">
        <v>99.986519732</v>
      </c>
    </row>
    <row r="27" spans="3:4" ht="12.75">
      <c r="C27" s="9"/>
      <c r="D27" s="9"/>
    </row>
    <row r="29" spans="2:5" ht="12.75">
      <c r="B29" s="53" t="s">
        <v>193</v>
      </c>
      <c r="C29" s="18"/>
      <c r="D29" s="18"/>
      <c r="E29" s="18"/>
    </row>
    <row r="30" spans="2:4" ht="13.5" thickBot="1">
      <c r="B30" s="18"/>
      <c r="C30" s="18"/>
      <c r="D30" s="18"/>
    </row>
    <row r="31" spans="2:5" ht="38.25">
      <c r="B31" s="34"/>
      <c r="C31" s="30" t="s">
        <v>45</v>
      </c>
      <c r="D31" s="31" t="s">
        <v>46</v>
      </c>
      <c r="E31" s="36" t="s">
        <v>48</v>
      </c>
    </row>
    <row r="32" spans="2:5" ht="12.75">
      <c r="B32" s="41"/>
      <c r="C32" s="47" t="s">
        <v>62</v>
      </c>
      <c r="D32" s="48" t="s">
        <v>63</v>
      </c>
      <c r="E32" s="48" t="s">
        <v>64</v>
      </c>
    </row>
    <row r="33" spans="2:5" ht="13.5" thickBot="1">
      <c r="B33" s="8" t="s">
        <v>6</v>
      </c>
      <c r="C33" s="10">
        <v>24.915986808</v>
      </c>
      <c r="D33" s="10">
        <v>34.191949232</v>
      </c>
      <c r="E33" s="10">
        <v>42.407847142</v>
      </c>
    </row>
    <row r="34" spans="3:4" ht="12.75">
      <c r="C34" s="11"/>
      <c r="D34" s="11"/>
    </row>
    <row r="35" spans="3:4" ht="12.75">
      <c r="C35" s="11"/>
      <c r="D35" s="11"/>
    </row>
    <row r="36" spans="2:4" ht="12.75">
      <c r="B36" s="53" t="s">
        <v>197</v>
      </c>
      <c r="C36" s="18"/>
      <c r="D36" s="18"/>
    </row>
    <row r="37" spans="2:4" ht="13.5" thickBot="1">
      <c r="B37" s="18"/>
      <c r="C37" s="18"/>
      <c r="D37" s="18"/>
    </row>
    <row r="38" spans="2:5" ht="38.25">
      <c r="B38" s="29" t="s">
        <v>18</v>
      </c>
      <c r="C38" s="30" t="s">
        <v>45</v>
      </c>
      <c r="D38" s="31" t="s">
        <v>46</v>
      </c>
      <c r="E38" s="36" t="s">
        <v>48</v>
      </c>
    </row>
    <row r="39" spans="2:5" ht="12.75">
      <c r="B39" s="41"/>
      <c r="C39" s="47" t="s">
        <v>62</v>
      </c>
      <c r="D39" s="48" t="s">
        <v>63</v>
      </c>
      <c r="E39" s="48" t="s">
        <v>64</v>
      </c>
    </row>
    <row r="40" spans="2:5" ht="12.75">
      <c r="B40" s="6" t="s">
        <v>184</v>
      </c>
      <c r="C40" s="9">
        <v>23.693803159</v>
      </c>
      <c r="D40" s="9">
        <v>2.8053578119</v>
      </c>
      <c r="E40" s="9">
        <v>2.9907059658</v>
      </c>
    </row>
    <row r="41" spans="2:5" ht="12.75">
      <c r="B41" s="6" t="s">
        <v>185</v>
      </c>
      <c r="C41" s="9">
        <v>34.82034369</v>
      </c>
      <c r="D41" s="9">
        <v>13.844136381</v>
      </c>
      <c r="E41" s="9">
        <v>5.2268125097</v>
      </c>
    </row>
    <row r="42" spans="2:5" ht="12.75">
      <c r="B42" s="6" t="s">
        <v>186</v>
      </c>
      <c r="C42" s="9">
        <v>20.916507551</v>
      </c>
      <c r="D42" s="9">
        <v>18.930310978</v>
      </c>
      <c r="E42" s="9">
        <v>7.4871493103</v>
      </c>
    </row>
    <row r="43" spans="2:5" ht="12.75">
      <c r="B43" s="6" t="s">
        <v>187</v>
      </c>
      <c r="C43" s="9">
        <v>15.199907423</v>
      </c>
      <c r="D43" s="9">
        <v>37.380573248</v>
      </c>
      <c r="E43" s="9">
        <v>23.75603593</v>
      </c>
    </row>
    <row r="44" spans="2:5" ht="12.75">
      <c r="B44" s="6" t="s">
        <v>188</v>
      </c>
      <c r="C44" s="9">
        <v>4.6230399815</v>
      </c>
      <c r="D44" s="9">
        <v>21.68883477</v>
      </c>
      <c r="E44" s="9">
        <v>31.919901694</v>
      </c>
    </row>
    <row r="45" spans="2:5" ht="12.75">
      <c r="B45" s="6" t="s">
        <v>189</v>
      </c>
      <c r="C45" s="9">
        <v>0.7116819997</v>
      </c>
      <c r="D45" s="9">
        <v>4.5920756838</v>
      </c>
      <c r="E45" s="9">
        <v>21.241281434</v>
      </c>
    </row>
    <row r="46" spans="2:5" ht="12.75">
      <c r="B46" s="6" t="s">
        <v>190</v>
      </c>
      <c r="C46" s="9">
        <v>0.0347161951</v>
      </c>
      <c r="D46" s="9">
        <v>0.7587111278</v>
      </c>
      <c r="E46" s="9">
        <v>7.3781131553</v>
      </c>
    </row>
    <row r="47" spans="2:5" ht="13.5" thickBot="1">
      <c r="B47" s="8" t="s">
        <v>4</v>
      </c>
      <c r="C47" s="10">
        <f>SUM(C40:C46)</f>
        <v>99.9999999993</v>
      </c>
      <c r="D47" s="10">
        <f>SUM(D40:D46)</f>
        <v>100.00000000050001</v>
      </c>
      <c r="E47" s="10">
        <f>SUM(E40:E46)</f>
        <v>99.9999999991</v>
      </c>
    </row>
    <row r="48" spans="2:5" ht="12.75">
      <c r="B48" s="26" t="s">
        <v>5</v>
      </c>
      <c r="C48" s="27">
        <v>99.786374134</v>
      </c>
      <c r="D48" s="27">
        <v>99.712798001</v>
      </c>
      <c r="E48" s="27">
        <v>97.359552455</v>
      </c>
    </row>
    <row r="49" spans="3:4" ht="12.75">
      <c r="C49" s="9"/>
      <c r="D49" s="9"/>
    </row>
    <row r="50" spans="3:4" ht="12.75">
      <c r="C50" s="11"/>
      <c r="D50" s="11"/>
    </row>
    <row r="51" spans="2:5" ht="12.75">
      <c r="B51" s="53" t="s">
        <v>198</v>
      </c>
      <c r="C51" s="39"/>
      <c r="D51" s="39"/>
      <c r="E51" s="12"/>
    </row>
    <row r="52" spans="2:5" ht="13.5" thickBot="1">
      <c r="B52" s="18"/>
      <c r="C52" s="18"/>
      <c r="D52" s="18"/>
      <c r="E52" s="12"/>
    </row>
    <row r="53" spans="2:5" ht="38.25">
      <c r="B53" s="29" t="s">
        <v>19</v>
      </c>
      <c r="C53" s="30" t="s">
        <v>45</v>
      </c>
      <c r="D53" s="31" t="s">
        <v>46</v>
      </c>
      <c r="E53" s="36" t="s">
        <v>48</v>
      </c>
    </row>
    <row r="54" spans="2:5" ht="12.75">
      <c r="B54" s="41"/>
      <c r="C54" s="47" t="s">
        <v>65</v>
      </c>
      <c r="D54" s="48" t="s">
        <v>66</v>
      </c>
      <c r="E54" s="48" t="s">
        <v>67</v>
      </c>
    </row>
    <row r="55" spans="2:5" ht="12.75">
      <c r="B55" s="6" t="str">
        <f>'[1]RESULTATOT'!$B15</f>
        <v>Sans enfant</v>
      </c>
      <c r="C55" s="9">
        <v>84.204834606</v>
      </c>
      <c r="D55" s="9">
        <v>59.804485336</v>
      </c>
      <c r="E55" s="9">
        <v>43.096588504</v>
      </c>
    </row>
    <row r="56" spans="2:5" ht="12.75">
      <c r="B56" s="6" t="str">
        <f>'[1]RESULTATOT'!$B16</f>
        <v>1 enfant</v>
      </c>
      <c r="C56" s="9">
        <v>8.6132315522</v>
      </c>
      <c r="D56" s="9">
        <v>20.43653274</v>
      </c>
      <c r="E56" s="9">
        <v>17.69575891</v>
      </c>
    </row>
    <row r="57" spans="2:5" ht="12.75">
      <c r="B57" s="6" t="str">
        <f>'[1]RESULTATOT'!$B17</f>
        <v>2 enfants ou plus</v>
      </c>
      <c r="C57" s="9">
        <v>7.1819338422</v>
      </c>
      <c r="D57" s="9">
        <v>19.758981924</v>
      </c>
      <c r="E57" s="9">
        <v>39.207652586</v>
      </c>
    </row>
    <row r="58" spans="2:5" ht="13.5" thickBot="1">
      <c r="B58" s="8" t="s">
        <v>4</v>
      </c>
      <c r="C58" s="10">
        <f>SUM(C55:C57)</f>
        <v>100.00000000040001</v>
      </c>
      <c r="D58" s="10">
        <f>SUM(D55:D57)</f>
        <v>100</v>
      </c>
      <c r="E58" s="10">
        <f>SUM(E55:E57)</f>
        <v>100</v>
      </c>
    </row>
    <row r="59" spans="2:5" ht="12.75">
      <c r="B59" s="26" t="s">
        <v>5</v>
      </c>
      <c r="C59" s="28">
        <v>90.762124711</v>
      </c>
      <c r="D59" s="28">
        <v>93.392019053</v>
      </c>
      <c r="E59" s="28">
        <v>99.526505577</v>
      </c>
    </row>
    <row r="60" spans="3:4" ht="12.75">
      <c r="C60" s="13"/>
      <c r="D60" s="13"/>
    </row>
    <row r="61" spans="2:4" ht="12.75">
      <c r="B61" s="53" t="s">
        <v>194</v>
      </c>
      <c r="C61" s="39"/>
      <c r="D61" s="39"/>
    </row>
    <row r="62" spans="2:4" ht="13.5" thickBot="1">
      <c r="B62" s="18"/>
      <c r="C62" s="18"/>
      <c r="D62" s="18"/>
    </row>
    <row r="63" spans="2:5" ht="38.25">
      <c r="B63" s="29" t="s">
        <v>20</v>
      </c>
      <c r="C63" s="30" t="s">
        <v>45</v>
      </c>
      <c r="D63" s="31" t="s">
        <v>46</v>
      </c>
      <c r="E63" s="36" t="s">
        <v>48</v>
      </c>
    </row>
    <row r="64" spans="2:5" ht="12.75">
      <c r="B64" s="41"/>
      <c r="C64" s="47" t="s">
        <v>68</v>
      </c>
      <c r="D64" s="48" t="s">
        <v>69</v>
      </c>
      <c r="E64" s="48" t="s">
        <v>70</v>
      </c>
    </row>
    <row r="65" spans="2:5" ht="12.75">
      <c r="B65" s="6" t="str">
        <f>'[1]RESULTATOT'!$B22</f>
        <v>Agriculteur</v>
      </c>
      <c r="C65" s="15">
        <v>0.2220427937</v>
      </c>
      <c r="D65" s="16">
        <v>0.361874911</v>
      </c>
      <c r="E65" s="16">
        <v>1.7763785537</v>
      </c>
    </row>
    <row r="66" spans="2:5" ht="12.75">
      <c r="B66" s="6" t="str">
        <f>'[1]RESULTATOT'!$B23</f>
        <v>Artisan commerçant</v>
      </c>
      <c r="C66" s="15">
        <v>1.7292423631</v>
      </c>
      <c r="D66" s="16">
        <v>2.9177945576</v>
      </c>
      <c r="E66" s="16">
        <v>4.0698340011</v>
      </c>
    </row>
    <row r="67" spans="2:5" ht="12.75">
      <c r="B67" s="6" t="str">
        <f>'[1]RESULTATOT'!$B24</f>
        <v>Cadre Prof Libérale</v>
      </c>
      <c r="C67" s="15">
        <v>1.3255281927</v>
      </c>
      <c r="D67" s="16">
        <v>2.1513036045</v>
      </c>
      <c r="E67" s="16">
        <v>5.1784010685</v>
      </c>
    </row>
    <row r="68" spans="2:5" ht="12.75">
      <c r="B68" s="6" t="str">
        <f>'[1]RESULTATOT'!$B25</f>
        <v>Profession intermédiaire</v>
      </c>
      <c r="C68" s="15">
        <v>2.3415421881</v>
      </c>
      <c r="D68" s="16">
        <v>2.8180652515</v>
      </c>
      <c r="E68" s="16">
        <v>4.3808433505</v>
      </c>
    </row>
    <row r="69" spans="2:5" ht="12.75">
      <c r="B69" s="6" t="str">
        <f>'[1]RESULTATOT'!$B26</f>
        <v>Employé</v>
      </c>
      <c r="C69" s="15">
        <v>24.942807159</v>
      </c>
      <c r="D69" s="16">
        <v>29.16939735</v>
      </c>
      <c r="E69" s="16">
        <v>35.865292883</v>
      </c>
    </row>
    <row r="70" spans="2:5" ht="12.75">
      <c r="B70" s="6" t="str">
        <f>'[1]RESULTATOT'!$B27</f>
        <v>Ouvrier</v>
      </c>
      <c r="C70" s="15">
        <v>26.106849684</v>
      </c>
      <c r="D70" s="16">
        <v>29.474284086</v>
      </c>
      <c r="E70" s="16">
        <v>28.887616867</v>
      </c>
    </row>
    <row r="71" spans="2:5" ht="12.75">
      <c r="B71" s="6" t="str">
        <f>'[1]RESULTATOT'!$B28</f>
        <v>Retraité</v>
      </c>
      <c r="C71" s="15">
        <v>0.1412999596</v>
      </c>
      <c r="D71" s="16">
        <v>0.6639122382</v>
      </c>
      <c r="E71" s="16">
        <v>4.1385231826</v>
      </c>
    </row>
    <row r="72" spans="2:5" ht="12.75">
      <c r="B72" s="6" t="str">
        <f>'[1]RESULTATOT'!$B29</f>
        <v>Autres Pers sans profession hors retraités et chômeurs</v>
      </c>
      <c r="C72" s="15">
        <v>43.19068766</v>
      </c>
      <c r="D72" s="16">
        <v>32.443368001</v>
      </c>
      <c r="E72" s="16">
        <v>15.703110093</v>
      </c>
    </row>
    <row r="73" spans="2:5" ht="13.5" thickBot="1">
      <c r="B73" s="8" t="s">
        <v>4</v>
      </c>
      <c r="C73" s="17">
        <f>SUM(C65:C72)</f>
        <v>100.0000000002</v>
      </c>
      <c r="D73" s="17">
        <f>SUM(D65:D72)</f>
        <v>99.9999999998</v>
      </c>
      <c r="E73" s="17">
        <v>100</v>
      </c>
    </row>
    <row r="74" spans="2:5" ht="12.75">
      <c r="B74" s="26" t="s">
        <v>5</v>
      </c>
      <c r="C74" s="28">
        <v>85.808314088</v>
      </c>
      <c r="D74" s="28">
        <v>81.945968665</v>
      </c>
      <c r="E74" s="28">
        <v>88.312607421</v>
      </c>
    </row>
    <row r="75" spans="3:5" ht="12.75">
      <c r="C75" s="11"/>
      <c r="D75" s="11"/>
      <c r="E75" s="12"/>
    </row>
    <row r="76" spans="2:4" ht="12.75">
      <c r="B76" s="53" t="s">
        <v>199</v>
      </c>
      <c r="C76" s="39"/>
      <c r="D76" s="39"/>
    </row>
    <row r="77" spans="2:4" ht="13.5" thickBot="1">
      <c r="B77" s="18"/>
      <c r="C77" s="18"/>
      <c r="D77" s="18"/>
    </row>
    <row r="78" spans="2:5" ht="38.25">
      <c r="B78" s="29" t="s">
        <v>22</v>
      </c>
      <c r="C78" s="30" t="s">
        <v>45</v>
      </c>
      <c r="D78" s="37" t="s">
        <v>46</v>
      </c>
      <c r="E78" s="36" t="s">
        <v>48</v>
      </c>
    </row>
    <row r="79" spans="2:5" ht="12.75">
      <c r="B79" s="41"/>
      <c r="C79" s="47" t="s">
        <v>71</v>
      </c>
      <c r="D79" s="48" t="s">
        <v>72</v>
      </c>
      <c r="E79" s="48" t="s">
        <v>73</v>
      </c>
    </row>
    <row r="80" spans="2:5" ht="12.75">
      <c r="B80" s="6" t="str">
        <f>'[1]RESULTATOT'!$B31</f>
        <v>Vit seul</v>
      </c>
      <c r="C80" s="15">
        <v>21.581655918</v>
      </c>
      <c r="D80" s="15">
        <v>34.821630165</v>
      </c>
      <c r="E80" s="15">
        <v>36.056831527</v>
      </c>
    </row>
    <row r="81" spans="2:5" ht="12.75">
      <c r="B81" s="6" t="str">
        <f>'[1]RESULTATOT'!$B32</f>
        <v>Vit avec ses parents</v>
      </c>
      <c r="C81" s="15">
        <v>52.75877793</v>
      </c>
      <c r="D81" s="15">
        <v>23.947279296</v>
      </c>
      <c r="E81" s="15">
        <v>13.291492598</v>
      </c>
    </row>
    <row r="82" spans="2:5" ht="12.75">
      <c r="B82" s="6" t="str">
        <f>'[1]RESULTATOT'!$B33</f>
        <v>Vit seul(e) avec enfant(s)</v>
      </c>
      <c r="C82" s="15">
        <v>1.5764445313</v>
      </c>
      <c r="D82" s="15">
        <v>3.9060736058</v>
      </c>
      <c r="E82" s="15">
        <v>4.8899755501</v>
      </c>
    </row>
    <row r="83" spans="2:5" ht="12.75">
      <c r="B83" s="6" t="str">
        <f>'[1]RESULTATOT'!$B34</f>
        <v>Vit avec un conjoint seulement</v>
      </c>
      <c r="C83" s="15">
        <v>8.7746726598</v>
      </c>
      <c r="D83" s="15">
        <v>14.179272974</v>
      </c>
      <c r="E83" s="15">
        <v>19.648460813</v>
      </c>
    </row>
    <row r="84" spans="2:5" ht="12.75">
      <c r="B84" s="6" t="str">
        <f>'[1]RESULTATOT'!$B35</f>
        <v>Vit avec conjoint et enfant(s)</v>
      </c>
      <c r="C84" s="15">
        <v>7.7258810501</v>
      </c>
      <c r="D84" s="15">
        <v>14.292165274</v>
      </c>
      <c r="E84" s="15">
        <v>21.847024623</v>
      </c>
    </row>
    <row r="85" spans="2:5" ht="12.75">
      <c r="B85" s="6" t="str">
        <f>'[1]RESULTATOT'!$B36</f>
        <v>Vit avec des amis</v>
      </c>
      <c r="C85" s="15">
        <v>2.2930102273</v>
      </c>
      <c r="D85" s="15">
        <v>3.3641905622</v>
      </c>
      <c r="E85" s="15">
        <v>1.5016460351</v>
      </c>
    </row>
    <row r="86" spans="2:5" ht="12.75">
      <c r="B86" s="6" t="str">
        <f>'[1]RESULTATOT'!$B37</f>
        <v>Autre</v>
      </c>
      <c r="C86" s="15">
        <v>5.2895576835</v>
      </c>
      <c r="D86" s="15">
        <v>5.4893881237</v>
      </c>
      <c r="E86" s="15">
        <v>2.7645688543</v>
      </c>
    </row>
    <row r="87" spans="2:5" ht="13.5" thickBot="1">
      <c r="B87" s="8" t="s">
        <v>4</v>
      </c>
      <c r="C87" s="17">
        <f>SUM(C80:C86)</f>
        <v>100</v>
      </c>
      <c r="D87" s="17">
        <f>SUM(D80:D86)</f>
        <v>100.0000000007</v>
      </c>
      <c r="E87" s="17">
        <v>100</v>
      </c>
    </row>
    <row r="88" spans="2:5" ht="12.75">
      <c r="B88" s="26" t="s">
        <v>5</v>
      </c>
      <c r="C88" s="28">
        <v>88.631639723</v>
      </c>
      <c r="D88" s="28">
        <v>82.732855442</v>
      </c>
      <c r="E88" s="28">
        <v>87.525696761</v>
      </c>
    </row>
    <row r="89" spans="2:5" ht="12.75">
      <c r="B89" s="26"/>
      <c r="C89" s="28"/>
      <c r="D89" s="28"/>
      <c r="E89" s="28"/>
    </row>
    <row r="90" spans="3:4" ht="12.75">
      <c r="C90" s="11"/>
      <c r="D90" s="11"/>
    </row>
    <row r="91" spans="2:4" ht="12.75">
      <c r="B91" s="53" t="s">
        <v>200</v>
      </c>
      <c r="C91" s="39"/>
      <c r="D91" s="39"/>
    </row>
    <row r="92" spans="2:4" ht="13.5" thickBot="1">
      <c r="B92" s="18"/>
      <c r="C92" s="18"/>
      <c r="D92" s="18"/>
    </row>
    <row r="93" spans="2:5" ht="38.25">
      <c r="B93" s="29" t="s">
        <v>21</v>
      </c>
      <c r="C93" s="30" t="s">
        <v>45</v>
      </c>
      <c r="D93" s="31" t="s">
        <v>46</v>
      </c>
      <c r="E93" s="36" t="s">
        <v>48</v>
      </c>
    </row>
    <row r="94" spans="2:5" ht="12.75">
      <c r="B94" s="41"/>
      <c r="C94" s="47" t="s">
        <v>130</v>
      </c>
      <c r="D94" s="48" t="s">
        <v>131</v>
      </c>
      <c r="E94" s="48" t="s">
        <v>132</v>
      </c>
    </row>
    <row r="95" spans="2:5" ht="12.75">
      <c r="B95" s="6" t="str">
        <f>'[1]RESULTATOT'!$B39</f>
        <v>Durable indépendant</v>
      </c>
      <c r="C95" s="15">
        <v>35.570143448</v>
      </c>
      <c r="D95" s="15">
        <v>48.093856068</v>
      </c>
      <c r="E95" s="15">
        <v>77.04521341</v>
      </c>
    </row>
    <row r="96" spans="2:5" ht="12.75">
      <c r="B96" s="6" t="str">
        <f>'[1]RESULTATOT'!$B40</f>
        <v>Durable Chez des proches</v>
      </c>
      <c r="C96" s="15">
        <v>49.708242159</v>
      </c>
      <c r="D96" s="15">
        <v>22.770426484</v>
      </c>
      <c r="E96" s="15">
        <v>11.628166707</v>
      </c>
    </row>
    <row r="97" spans="2:5" ht="12.75">
      <c r="B97" s="6" t="str">
        <f>'[1]RESULTATOT'!$B41</f>
        <v>Durable en institution</v>
      </c>
      <c r="C97" s="15">
        <v>1.3433017262</v>
      </c>
      <c r="D97" s="15">
        <v>1.3945594963</v>
      </c>
      <c r="E97" s="15">
        <v>0.9325614727</v>
      </c>
    </row>
    <row r="98" spans="2:5" ht="12.75">
      <c r="B98" s="6" t="str">
        <f>'[1]RESULTATOT'!$B42</f>
        <v>Provisoire chez des proches</v>
      </c>
      <c r="C98" s="15">
        <v>3.8475565281</v>
      </c>
      <c r="D98" s="15">
        <v>6.6776526145</v>
      </c>
      <c r="E98" s="15">
        <v>2.166669769</v>
      </c>
    </row>
    <row r="99" spans="2:5" ht="12.75">
      <c r="B99" s="6" t="str">
        <f>'[1]RESULTATOT'!$B43</f>
        <v>Provisoire en institution</v>
      </c>
      <c r="C99" s="15">
        <v>3.1485533674</v>
      </c>
      <c r="D99" s="15">
        <v>6.0898224212</v>
      </c>
      <c r="E99" s="15">
        <v>1.2750590995</v>
      </c>
    </row>
    <row r="100" spans="2:5" ht="12.75">
      <c r="B100" s="6" t="str">
        <f>'[1]RESULTATOT'!$B44</f>
        <v>Autre Provisoire</v>
      </c>
      <c r="C100" s="15">
        <v>2.0119134452</v>
      </c>
      <c r="D100" s="15">
        <v>4.1959761916</v>
      </c>
      <c r="E100" s="15">
        <v>2.8777246245</v>
      </c>
    </row>
    <row r="101" spans="2:5" ht="12.75">
      <c r="B101" s="6" t="str">
        <f>'[1]RESULTATOT'!$B45</f>
        <v>Etablissement pénitentiaire</v>
      </c>
      <c r="C101" s="15">
        <v>2.3401410163</v>
      </c>
      <c r="D101" s="15">
        <v>3.8393428108</v>
      </c>
      <c r="E101" s="15">
        <v>2.8516650224</v>
      </c>
    </row>
    <row r="102" spans="2:5" ht="12.75">
      <c r="B102" s="6" t="str">
        <f>'[1]RESULTATOT'!$B46</f>
        <v>SDF</v>
      </c>
      <c r="C102" s="15">
        <v>2.0301483102</v>
      </c>
      <c r="D102" s="15">
        <v>6.9383639136</v>
      </c>
      <c r="E102" s="15">
        <v>1.2229398954</v>
      </c>
    </row>
    <row r="103" spans="2:5" ht="13.5" thickBot="1">
      <c r="B103" s="8" t="s">
        <v>4</v>
      </c>
      <c r="C103" s="17">
        <f>SUM(C95:C102)</f>
        <v>100.0000000004</v>
      </c>
      <c r="D103" s="17">
        <f>SUM(D95:D102)</f>
        <v>100.00000000000001</v>
      </c>
      <c r="E103" s="17">
        <f>SUM(E95:E102)</f>
        <v>100.00000000050001</v>
      </c>
    </row>
    <row r="104" spans="2:5" ht="12.75">
      <c r="B104" s="26" t="s">
        <v>5</v>
      </c>
      <c r="C104" s="28">
        <v>94.988452656</v>
      </c>
      <c r="D104" s="28">
        <v>94.935437925</v>
      </c>
      <c r="E104" s="28">
        <v>90.525056449</v>
      </c>
    </row>
    <row r="105" spans="3:4" ht="12.75">
      <c r="C105" s="11"/>
      <c r="D105" s="11"/>
    </row>
    <row r="106" spans="3:4" ht="12.75">
      <c r="C106" s="11"/>
      <c r="D106" s="11"/>
    </row>
    <row r="107" spans="2:4" ht="12.75">
      <c r="B107" s="53" t="s">
        <v>201</v>
      </c>
      <c r="C107" s="39"/>
      <c r="D107" s="39"/>
    </row>
    <row r="108" spans="2:4" ht="13.5" thickBot="1">
      <c r="B108" s="18"/>
      <c r="C108" s="18"/>
      <c r="D108" s="18"/>
    </row>
    <row r="109" spans="2:5" ht="38.25">
      <c r="B109" s="29" t="s">
        <v>23</v>
      </c>
      <c r="C109" s="30" t="s">
        <v>45</v>
      </c>
      <c r="D109" s="31" t="s">
        <v>46</v>
      </c>
      <c r="E109" s="36" t="s">
        <v>48</v>
      </c>
    </row>
    <row r="110" spans="2:5" ht="12.75">
      <c r="B110" s="41"/>
      <c r="C110" s="47" t="s">
        <v>74</v>
      </c>
      <c r="D110" s="48" t="s">
        <v>75</v>
      </c>
      <c r="E110" s="48" t="s">
        <v>76</v>
      </c>
    </row>
    <row r="111" spans="2:5" ht="12.75">
      <c r="B111" s="6" t="str">
        <f>'[1]RESULTATOT'!$B48</f>
        <v>Revenus d'emplois (y compris retraites et pensions invalidité)</v>
      </c>
      <c r="C111" s="15">
        <v>44.615179937</v>
      </c>
      <c r="D111" s="15">
        <v>38.865796511</v>
      </c>
      <c r="E111" s="15">
        <v>58.483160051</v>
      </c>
    </row>
    <row r="112" spans="2:5" ht="12.75">
      <c r="B112" s="6" t="str">
        <f>'[1]RESULTATOT'!$B49</f>
        <v>ASSEDIC</v>
      </c>
      <c r="C112" s="15">
        <v>7.9358744096</v>
      </c>
      <c r="D112" s="15">
        <v>11.953615207</v>
      </c>
      <c r="E112" s="15">
        <v>11.723821012</v>
      </c>
    </row>
    <row r="113" spans="2:5" ht="12.75">
      <c r="B113" s="6" t="str">
        <f>'[1]RESULTATOT'!$B50</f>
        <v>RMI</v>
      </c>
      <c r="C113" s="15">
        <v>6.0600013304</v>
      </c>
      <c r="D113" s="15">
        <v>21.407958487</v>
      </c>
      <c r="E113" s="15">
        <v>13.167518716</v>
      </c>
    </row>
    <row r="114" spans="2:5" ht="12.75">
      <c r="B114" s="6" t="str">
        <f>'[1]RESULTATOT'!$B51</f>
        <v>AAH</v>
      </c>
      <c r="C114" s="15">
        <v>2.5078161378</v>
      </c>
      <c r="D114" s="15">
        <v>7.3204310185</v>
      </c>
      <c r="E114" s="15">
        <v>4.5072472093</v>
      </c>
    </row>
    <row r="115" spans="2:5" ht="12.75">
      <c r="B115" s="6" t="str">
        <f>'[1]RESULTATOT'!$B52</f>
        <v>Autres prestations sociales</v>
      </c>
      <c r="C115" s="15">
        <v>1.4434909865</v>
      </c>
      <c r="D115" s="15">
        <v>2.3642477033</v>
      </c>
      <c r="E115" s="15">
        <v>4.193233385</v>
      </c>
    </row>
    <row r="116" spans="2:5" ht="12.75">
      <c r="B116" s="6" t="str">
        <f>'[1]RESULTATOT'!$B53</f>
        <v>Ressources provenant d'un tiers</v>
      </c>
      <c r="C116" s="15">
        <v>25.650236147</v>
      </c>
      <c r="D116" s="15">
        <v>6.3673188425</v>
      </c>
      <c r="E116" s="15">
        <v>1.9970513336</v>
      </c>
    </row>
    <row r="117" spans="2:5" ht="12.75">
      <c r="B117" s="6" t="str">
        <f>'[1]RESULTATOT'!$B54</f>
        <v>Autres ressources (y compris sans revenus)</v>
      </c>
      <c r="C117" s="15">
        <v>11.787401051</v>
      </c>
      <c r="D117" s="15">
        <v>11.720632231</v>
      </c>
      <c r="E117" s="15">
        <v>5.9279682923</v>
      </c>
    </row>
    <row r="118" spans="2:5" ht="13.5" thickBot="1">
      <c r="B118" s="8" t="s">
        <v>4</v>
      </c>
      <c r="C118" s="17">
        <f>SUM(C111:C117)</f>
        <v>99.9999999993</v>
      </c>
      <c r="D118" s="17">
        <f>SUM(D111:D117)</f>
        <v>100.00000000029999</v>
      </c>
      <c r="E118" s="17">
        <v>99.99999999999999</v>
      </c>
    </row>
    <row r="119" spans="2:5" ht="12.75">
      <c r="B119" s="26" t="s">
        <v>5</v>
      </c>
      <c r="C119" s="28">
        <v>86.795612009</v>
      </c>
      <c r="D119" s="28">
        <v>88.194363369</v>
      </c>
      <c r="E119" s="28">
        <v>88.004246285</v>
      </c>
    </row>
    <row r="120" spans="3:4" ht="12.75">
      <c r="C120" s="11"/>
      <c r="D120" s="11"/>
    </row>
    <row r="121" spans="3:4" ht="12.75">
      <c r="C121" s="11"/>
      <c r="D121" s="11"/>
    </row>
    <row r="122" spans="2:4" ht="12.75">
      <c r="B122" s="53" t="s">
        <v>202</v>
      </c>
      <c r="C122" s="39"/>
      <c r="D122" s="39"/>
    </row>
    <row r="123" spans="2:4" ht="13.5" thickBot="1">
      <c r="B123" s="18"/>
      <c r="C123" s="18"/>
      <c r="D123" s="18"/>
    </row>
    <row r="124" spans="2:5" ht="38.25">
      <c r="B124" s="29" t="s">
        <v>24</v>
      </c>
      <c r="C124" s="30" t="s">
        <v>45</v>
      </c>
      <c r="D124" s="31" t="s">
        <v>46</v>
      </c>
      <c r="E124" s="36" t="s">
        <v>48</v>
      </c>
    </row>
    <row r="125" spans="2:5" ht="12.75">
      <c r="B125" s="41"/>
      <c r="C125" s="47" t="s">
        <v>77</v>
      </c>
      <c r="D125" s="48" t="s">
        <v>78</v>
      </c>
      <c r="E125" s="48" t="s">
        <v>79</v>
      </c>
    </row>
    <row r="126" spans="2:5" ht="12.75">
      <c r="B126" s="6" t="str">
        <f>'[1]RESULTATOT'!$B56</f>
        <v>Activité rémunérée continue</v>
      </c>
      <c r="C126" s="15">
        <v>28.077767325</v>
      </c>
      <c r="D126" s="15">
        <v>27.320860379</v>
      </c>
      <c r="E126" s="15">
        <v>44.800368834</v>
      </c>
    </row>
    <row r="127" spans="2:5" ht="12.75">
      <c r="B127" s="6" t="str">
        <f>'[1]RESULTATOT'!$B57</f>
        <v>Activité rémunérée intermittente</v>
      </c>
      <c r="C127" s="15">
        <v>17.384760113</v>
      </c>
      <c r="D127" s="15">
        <v>15.204276441</v>
      </c>
      <c r="E127" s="15">
        <v>5.8441678193</v>
      </c>
    </row>
    <row r="128" spans="2:5" ht="12.75">
      <c r="B128" s="6" t="str">
        <f>'[1]RESULTATOT'!$B58</f>
        <v>Chômage</v>
      </c>
      <c r="C128" s="15">
        <v>15.522107244</v>
      </c>
      <c r="D128" s="15">
        <v>26.849942726</v>
      </c>
      <c r="E128" s="15">
        <v>17.810972799</v>
      </c>
    </row>
    <row r="129" spans="2:5" ht="12.75">
      <c r="B129" s="6" t="str">
        <f>'[1]RESULTATOT'!$B59</f>
        <v>Etudiant, élève, stage non rémunéré</v>
      </c>
      <c r="C129" s="15">
        <v>25.029789903</v>
      </c>
      <c r="D129" s="15">
        <v>4.2637138857</v>
      </c>
      <c r="E129" s="15">
        <v>3.3231904103</v>
      </c>
    </row>
    <row r="130" spans="2:5" ht="12.75">
      <c r="B130" s="6" t="str">
        <f>'[1]RESULTATOT'!$B60</f>
        <v>Retraité</v>
      </c>
      <c r="C130" s="15">
        <v>0.1567889621</v>
      </c>
      <c r="D130" s="15">
        <v>0.9189257987</v>
      </c>
      <c r="E130" s="15">
        <v>6.7496542185</v>
      </c>
    </row>
    <row r="131" spans="2:5" ht="12.75">
      <c r="B131" s="6" t="str">
        <f>'[1]RESULTATOT'!$B61</f>
        <v>Autre inactif</v>
      </c>
      <c r="C131" s="15">
        <v>13.822514895</v>
      </c>
      <c r="D131" s="15">
        <v>25.41428026</v>
      </c>
      <c r="E131" s="15">
        <v>21.47164592</v>
      </c>
    </row>
    <row r="132" spans="2:5" ht="13.5" thickBot="1">
      <c r="B132" s="8" t="s">
        <v>4</v>
      </c>
      <c r="C132" s="17">
        <f>SUM(C126:C131)</f>
        <v>99.9937284421</v>
      </c>
      <c r="D132" s="17">
        <f>SUM(D126:D131)</f>
        <v>99.9719994904</v>
      </c>
      <c r="E132" s="17">
        <v>100</v>
      </c>
    </row>
    <row r="133" spans="2:5" ht="12.75">
      <c r="B133" s="26" t="s">
        <v>5</v>
      </c>
      <c r="C133" s="28">
        <v>92.061200924</v>
      </c>
      <c r="D133" s="28">
        <v>91.729516427</v>
      </c>
      <c r="E133" s="28">
        <v>91.370943282</v>
      </c>
    </row>
    <row r="134" spans="3:4" ht="12.75">
      <c r="C134" s="11"/>
      <c r="D134" s="11"/>
    </row>
    <row r="135" spans="3:4" ht="12.75">
      <c r="C135" s="11"/>
      <c r="D135" s="11"/>
    </row>
    <row r="136" spans="2:4" ht="12.75">
      <c r="B136" s="53" t="s">
        <v>203</v>
      </c>
      <c r="C136" s="39"/>
      <c r="D136" s="39"/>
    </row>
    <row r="137" spans="2:4" ht="13.5" thickBot="1">
      <c r="B137" s="18"/>
      <c r="C137" s="18"/>
      <c r="D137" s="18"/>
    </row>
    <row r="138" spans="2:5" ht="38.25">
      <c r="B138" s="29" t="s">
        <v>25</v>
      </c>
      <c r="C138" s="30" t="s">
        <v>45</v>
      </c>
      <c r="D138" s="31" t="s">
        <v>46</v>
      </c>
      <c r="E138" s="36" t="s">
        <v>48</v>
      </c>
    </row>
    <row r="139" spans="2:5" ht="12.75">
      <c r="B139" s="41"/>
      <c r="C139" s="47" t="s">
        <v>80</v>
      </c>
      <c r="D139" s="48" t="s">
        <v>81</v>
      </c>
      <c r="E139" s="48" t="s">
        <v>82</v>
      </c>
    </row>
    <row r="140" spans="2:5" ht="12.75">
      <c r="B140" s="6" t="str">
        <f>'[1]RESULTATOT'!$B63</f>
        <v>Pas terminé le primaire</v>
      </c>
      <c r="C140" s="15">
        <v>0.2510517031</v>
      </c>
      <c r="D140" s="15">
        <v>0.7207934494</v>
      </c>
      <c r="E140" s="15">
        <v>0.8260524226</v>
      </c>
    </row>
    <row r="141" spans="2:5" ht="12.75">
      <c r="B141" s="6" t="str">
        <f>'[1]RESULTATOT'!$B64</f>
        <v>Niveau primaire</v>
      </c>
      <c r="C141" s="15">
        <v>3.1686796037</v>
      </c>
      <c r="D141" s="15">
        <v>5.7778802906</v>
      </c>
      <c r="E141" s="15">
        <v>8.9504141609</v>
      </c>
    </row>
    <row r="142" spans="2:5" ht="12.75">
      <c r="B142" s="6" t="str">
        <f>'[1]RESULTATOT'!$B65</f>
        <v>Niveau BEPC</v>
      </c>
      <c r="C142" s="15">
        <v>16.02659791</v>
      </c>
      <c r="D142" s="15">
        <v>17.497981778</v>
      </c>
      <c r="E142" s="15">
        <v>13.884034948</v>
      </c>
    </row>
    <row r="143" spans="2:5" ht="12.75">
      <c r="B143" s="6" t="str">
        <f>'[1]RESULTATOT'!$B66</f>
        <v>Niveau BEP, CAP</v>
      </c>
      <c r="C143" s="15">
        <v>46.051024562</v>
      </c>
      <c r="D143" s="15">
        <v>47.762657133</v>
      </c>
      <c r="E143" s="15">
        <v>47.275615568</v>
      </c>
    </row>
    <row r="144" spans="2:5" ht="12.75">
      <c r="B144" s="6" t="str">
        <f>'[1]RESULTATOT'!$B67</f>
        <v>Niveau Bac</v>
      </c>
      <c r="C144" s="15">
        <v>22.804993893</v>
      </c>
      <c r="D144" s="15">
        <v>17.417252912</v>
      </c>
      <c r="E144" s="15">
        <v>13.852263701</v>
      </c>
    </row>
    <row r="145" spans="2:5" ht="12.75">
      <c r="B145" s="6" t="str">
        <f>'[1]RESULTATOT'!$B68</f>
        <v>Niveau Bac+2</v>
      </c>
      <c r="C145" s="15">
        <v>6.4798480119</v>
      </c>
      <c r="D145" s="15">
        <v>6.2882020528</v>
      </c>
      <c r="E145" s="15">
        <v>7.4594349257</v>
      </c>
    </row>
    <row r="146" spans="2:5" ht="12.75">
      <c r="B146" s="6" t="str">
        <f>'[1]RESULTATOT'!$B69</f>
        <v>Niveau au-delà Bac+2</v>
      </c>
      <c r="C146" s="15">
        <v>5.2178043154</v>
      </c>
      <c r="D146" s="15">
        <v>4.5352323838</v>
      </c>
      <c r="E146" s="15">
        <v>7.7521842732</v>
      </c>
    </row>
    <row r="147" spans="2:5" ht="13.5" thickBot="1">
      <c r="B147" s="8" t="s">
        <v>4</v>
      </c>
      <c r="C147" s="17">
        <f>SUM(C140:C146)</f>
        <v>99.99999999910001</v>
      </c>
      <c r="D147" s="17">
        <f>SUM(D140:D146)</f>
        <v>99.99999999959999</v>
      </c>
      <c r="E147" s="17">
        <v>100.00000000000001</v>
      </c>
    </row>
    <row r="148" spans="2:5" ht="12.75">
      <c r="B148" s="26" t="s">
        <v>5</v>
      </c>
      <c r="C148" s="28">
        <v>85.092378753</v>
      </c>
      <c r="D148" s="28">
        <v>80.986293693</v>
      </c>
      <c r="E148" s="28">
        <v>74.251002595</v>
      </c>
    </row>
    <row r="149" spans="3:4" ht="12.75">
      <c r="C149" s="11"/>
      <c r="D149" s="11"/>
    </row>
    <row r="150" spans="2:5" ht="12.75">
      <c r="B150"/>
      <c r="C150"/>
      <c r="D150"/>
      <c r="E150"/>
    </row>
    <row r="151" spans="2:5" ht="15">
      <c r="B151" s="83" t="s">
        <v>273</v>
      </c>
      <c r="C151" s="83"/>
      <c r="D151" s="83"/>
      <c r="E151" s="83"/>
    </row>
    <row r="152" spans="3:4" ht="12.75">
      <c r="C152" s="11"/>
      <c r="D152" s="11"/>
    </row>
    <row r="153" spans="2:4" ht="12.75">
      <c r="B153" s="53" t="s">
        <v>204</v>
      </c>
      <c r="C153" s="39"/>
      <c r="D153" s="39"/>
    </row>
    <row r="154" spans="2:4" ht="13.5" thickBot="1">
      <c r="B154" s="18"/>
      <c r="C154" s="18"/>
      <c r="D154" s="18"/>
    </row>
    <row r="155" spans="2:5" ht="38.25">
      <c r="B155" s="42" t="s">
        <v>26</v>
      </c>
      <c r="C155" s="30" t="s">
        <v>45</v>
      </c>
      <c r="D155" s="31" t="s">
        <v>46</v>
      </c>
      <c r="E155" s="36" t="s">
        <v>48</v>
      </c>
    </row>
    <row r="156" spans="2:5" ht="12.75">
      <c r="B156" s="41"/>
      <c r="C156" s="47" t="s">
        <v>83</v>
      </c>
      <c r="D156" s="48" t="s">
        <v>84</v>
      </c>
      <c r="E156" s="48" t="s">
        <v>85</v>
      </c>
    </row>
    <row r="157" spans="2:5" ht="12.75">
      <c r="B157" s="6" t="str">
        <f>'[1]RESULTATOT'!$B71</f>
        <v>Le patient lui-même</v>
      </c>
      <c r="C157" s="15">
        <v>18.547072834</v>
      </c>
      <c r="D157" s="15">
        <v>47.659606354</v>
      </c>
      <c r="E157" s="15">
        <v>22.143572269</v>
      </c>
    </row>
    <row r="158" spans="2:5" ht="12.75">
      <c r="B158" s="6" t="str">
        <f>'[1]RESULTATOT'!$B72</f>
        <v>Les proches (familles/amis)</v>
      </c>
      <c r="C158" s="15">
        <v>9.8031841544</v>
      </c>
      <c r="D158" s="15">
        <v>7.5681886302</v>
      </c>
      <c r="E158" s="15">
        <v>5.4432403</v>
      </c>
    </row>
    <row r="159" spans="2:5" ht="12.75">
      <c r="B159" s="6" t="str">
        <f>'[1]RESULTATOT'!$B73</f>
        <v>Médecin de ville</v>
      </c>
      <c r="C159" s="15">
        <v>3.1402783001</v>
      </c>
      <c r="D159" s="15">
        <v>10.338195624</v>
      </c>
      <c r="E159" s="15">
        <v>10.2646971</v>
      </c>
    </row>
    <row r="160" spans="2:5" ht="12.75">
      <c r="B160" s="6" t="str">
        <f>'[1]RESULTATOT'!$B74</f>
        <v>CSST, assimilé</v>
      </c>
      <c r="C160" s="15">
        <v>0.8399147549</v>
      </c>
      <c r="D160" s="15">
        <v>7.0686382256</v>
      </c>
      <c r="E160" s="15">
        <v>0.2476595296</v>
      </c>
    </row>
    <row r="161" spans="2:5" ht="12.75">
      <c r="B161" s="6" t="str">
        <f>'[1]RESULTATOT'!$B75</f>
        <v>structures de RDR</v>
      </c>
      <c r="C161" s="15">
        <v>0.3447411308</v>
      </c>
      <c r="D161" s="15">
        <v>0.8842042162</v>
      </c>
      <c r="E161" s="15">
        <v>0.6955544236</v>
      </c>
    </row>
    <row r="162" spans="2:5" ht="12.75">
      <c r="B162" s="6" t="str">
        <f>'[1]RESULTATOT'!$B76</f>
        <v>Structure spécialisée en  alcoologie</v>
      </c>
      <c r="C162" s="15">
        <v>0.3196690485</v>
      </c>
      <c r="D162" s="15">
        <v>0.756818863</v>
      </c>
      <c r="E162" s="15">
        <v>5.156938858</v>
      </c>
    </row>
    <row r="163" spans="2:5" ht="12.75">
      <c r="B163" s="6" t="str">
        <f>'[1]RESULTATOT'!$B77</f>
        <v>Equipe de liaison</v>
      </c>
      <c r="C163" s="15">
        <v>0.5891939326</v>
      </c>
      <c r="D163" s="15">
        <v>1.291337796</v>
      </c>
      <c r="E163" s="15">
        <v>1.412186254</v>
      </c>
    </row>
    <row r="164" spans="2:5" ht="12.75">
      <c r="B164" s="6" t="str">
        <f>'[1]RESULTATOT'!$B78</f>
        <v>Autre hôpital/autre sanitaire</v>
      </c>
      <c r="C164" s="15">
        <v>2.2376833396</v>
      </c>
      <c r="D164" s="15">
        <v>5.5125387152</v>
      </c>
      <c r="E164" s="15">
        <v>10.247132594</v>
      </c>
    </row>
    <row r="165" spans="2:5" ht="12.75">
      <c r="B165" s="6" t="str">
        <f>'[1]RESULTATOT'!$B79</f>
        <v>Institutions et services soc</v>
      </c>
      <c r="C165" s="15">
        <v>4.1682336718</v>
      </c>
      <c r="D165" s="15">
        <v>5.1403736637</v>
      </c>
      <c r="E165" s="15">
        <v>11.230744911</v>
      </c>
    </row>
    <row r="166" spans="2:5" ht="12.75">
      <c r="B166" s="6" t="str">
        <f>'[1]RESULTATOT'!$B80</f>
        <v>Obligation de soins</v>
      </c>
      <c r="C166" s="15">
        <v>11.714930425</v>
      </c>
      <c r="D166" s="15">
        <v>5.1603556799</v>
      </c>
      <c r="E166" s="15">
        <v>13.868933659</v>
      </c>
    </row>
    <row r="167" spans="2:5" ht="12.75">
      <c r="B167" s="6" t="str">
        <f>'[1]RESULTATOT'!$B81</f>
        <v>Injonction thérapeutique ou autre mesure présentencielle</v>
      </c>
      <c r="C167" s="15">
        <v>8.8692490911</v>
      </c>
      <c r="D167" s="15">
        <v>2.1605555</v>
      </c>
      <c r="E167" s="15">
        <v>0.1018741328</v>
      </c>
    </row>
    <row r="168" spans="2:5" ht="12.75">
      <c r="B168" s="6" t="str">
        <f>'[1]RESULTATOT'!$B82</f>
        <v>Justice : classement avec orientation</v>
      </c>
      <c r="C168" s="15">
        <v>19.938573399</v>
      </c>
      <c r="D168" s="15">
        <v>1.1164951544</v>
      </c>
      <c r="E168" s="15">
        <v>0.0755273743</v>
      </c>
    </row>
    <row r="169" spans="2:5" ht="12.75">
      <c r="B169" s="6" t="str">
        <f>'[1]RESULTATOT'!$B83</f>
        <v>Autre mesure judiciaire ou administrative</v>
      </c>
      <c r="C169" s="15">
        <v>16.108812837</v>
      </c>
      <c r="D169" s="15">
        <v>3.2146068538</v>
      </c>
      <c r="E169" s="15">
        <v>15.312736023</v>
      </c>
    </row>
    <row r="170" spans="2:5" ht="12.75">
      <c r="B170" s="6" t="str">
        <f>'[1]RESULTATOT'!$B84</f>
        <v>Milieu scolaire/Universitaire</v>
      </c>
      <c r="C170" s="15">
        <v>1.8866741883</v>
      </c>
      <c r="D170" s="15">
        <v>0.4970526526</v>
      </c>
      <c r="E170" s="15">
        <v>0.040398363</v>
      </c>
    </row>
    <row r="171" spans="2:5" ht="12.75">
      <c r="B171" s="6" t="str">
        <f>'[1]RESULTATOT'!$B85</f>
        <v>Autre</v>
      </c>
      <c r="C171" s="15">
        <v>1.4917888931</v>
      </c>
      <c r="D171" s="15">
        <v>1.6310320711</v>
      </c>
      <c r="E171" s="15">
        <v>3.7588042085</v>
      </c>
    </row>
    <row r="172" spans="2:5" ht="13.5" thickBot="1">
      <c r="B172" s="8" t="s">
        <v>4</v>
      </c>
      <c r="C172" s="17">
        <f>SUM(C157:C171)</f>
        <v>100.0000000002</v>
      </c>
      <c r="D172" s="17">
        <f>SUM(D157:D171)</f>
        <v>99.99999999970001</v>
      </c>
      <c r="E172" s="17">
        <v>99.99999999999999</v>
      </c>
    </row>
    <row r="173" spans="2:5" ht="12.75">
      <c r="B173" s="26" t="s">
        <v>5</v>
      </c>
      <c r="C173" s="28">
        <v>92.113163972</v>
      </c>
      <c r="D173" s="28">
        <v>93.483083102</v>
      </c>
      <c r="E173" s="28">
        <v>95.934014087</v>
      </c>
    </row>
    <row r="174" spans="3:4" ht="12.75">
      <c r="C174" s="13"/>
      <c r="D174" s="13"/>
    </row>
    <row r="175" spans="3:4" ht="12.75">
      <c r="C175" s="11"/>
      <c r="D175" s="11"/>
    </row>
    <row r="176" spans="2:5" ht="12.75">
      <c r="B176" s="53" t="s">
        <v>205</v>
      </c>
      <c r="C176" s="39"/>
      <c r="D176" s="39"/>
      <c r="E176" s="26"/>
    </row>
    <row r="177" spans="2:4" ht="13.5" thickBot="1">
      <c r="B177" s="18"/>
      <c r="C177" s="18"/>
      <c r="D177" s="18"/>
    </row>
    <row r="178" spans="2:5" ht="38.25">
      <c r="B178" s="42" t="s">
        <v>27</v>
      </c>
      <c r="C178" s="30" t="s">
        <v>45</v>
      </c>
      <c r="D178" s="31" t="s">
        <v>46</v>
      </c>
      <c r="E178" s="36" t="s">
        <v>48</v>
      </c>
    </row>
    <row r="179" spans="2:5" ht="12.75">
      <c r="B179" s="41"/>
      <c r="C179" s="47" t="s">
        <v>86</v>
      </c>
      <c r="D179" s="48" t="s">
        <v>87</v>
      </c>
      <c r="E179" s="48" t="s">
        <v>88</v>
      </c>
    </row>
    <row r="180" spans="2:5" ht="12.75">
      <c r="B180" s="6" t="str">
        <f>'[1]RESULTATOT'!$B87</f>
        <v>Jamais été pris en charge</v>
      </c>
      <c r="C180" s="15">
        <v>80.079958283</v>
      </c>
      <c r="D180" s="15">
        <v>43.636911942</v>
      </c>
      <c r="E180" s="15">
        <v>53.509532062</v>
      </c>
    </row>
    <row r="181" spans="2:5" ht="12.75">
      <c r="B181" s="6" t="str">
        <f>'[1]RESULTATOT'!$B88</f>
        <v>Déjà été pris en charge (mais plus actuellement)</v>
      </c>
      <c r="C181" s="15">
        <v>9.412480445</v>
      </c>
      <c r="D181" s="15">
        <v>26.269937006</v>
      </c>
      <c r="E181" s="15">
        <v>30.805892548</v>
      </c>
    </row>
    <row r="182" spans="2:5" ht="12.75">
      <c r="B182" s="6" t="str">
        <f>'[1]RESULTATOT'!$B89</f>
        <v>Suivi actuellement</v>
      </c>
      <c r="C182" s="15">
        <v>10.507561272</v>
      </c>
      <c r="D182" s="15">
        <v>30.093151052</v>
      </c>
      <c r="E182" s="15">
        <v>15.68457539</v>
      </c>
    </row>
    <row r="183" spans="2:5" ht="13.5" thickBot="1">
      <c r="B183" s="8" t="s">
        <v>4</v>
      </c>
      <c r="C183" s="17">
        <f>SUM(C180:C182)</f>
        <v>100</v>
      </c>
      <c r="D183" s="17">
        <f>SUM(D180:D182)</f>
        <v>100</v>
      </c>
      <c r="E183" s="17">
        <v>100</v>
      </c>
    </row>
    <row r="184" spans="2:5" ht="12.75">
      <c r="B184" s="26" t="s">
        <v>5</v>
      </c>
      <c r="C184" s="28">
        <v>66.43187067</v>
      </c>
      <c r="D184" s="28">
        <v>69.685011792</v>
      </c>
      <c r="E184" s="28">
        <v>3.8890573922</v>
      </c>
    </row>
    <row r="185" spans="2:5" ht="12.75">
      <c r="B185" s="26"/>
      <c r="C185" s="28"/>
      <c r="D185" s="28"/>
      <c r="E185" s="28"/>
    </row>
    <row r="186" spans="3:4" ht="12.75">
      <c r="C186" s="11"/>
      <c r="D186" s="11"/>
    </row>
    <row r="187" spans="2:5" ht="15">
      <c r="B187" s="83" t="s">
        <v>222</v>
      </c>
      <c r="C187" s="83"/>
      <c r="D187" s="83"/>
      <c r="E187" s="83"/>
    </row>
    <row r="188" spans="3:4" ht="12.75">
      <c r="C188" s="11"/>
      <c r="D188" s="11"/>
    </row>
    <row r="189" spans="2:4" ht="12.75">
      <c r="B189" s="53" t="s">
        <v>227</v>
      </c>
      <c r="C189" s="39"/>
      <c r="D189" s="39"/>
    </row>
    <row r="190" spans="2:4" ht="13.5" thickBot="1">
      <c r="B190" s="18"/>
      <c r="C190" s="18"/>
      <c r="D190" s="18"/>
    </row>
    <row r="191" spans="2:5" ht="38.25">
      <c r="B191" s="29" t="s">
        <v>28</v>
      </c>
      <c r="C191" s="30" t="s">
        <v>45</v>
      </c>
      <c r="D191" s="31" t="s">
        <v>46</v>
      </c>
      <c r="E191" s="36" t="s">
        <v>48</v>
      </c>
    </row>
    <row r="192" spans="2:5" ht="12.75">
      <c r="B192" s="32"/>
      <c r="C192" s="47" t="s">
        <v>89</v>
      </c>
      <c r="D192" s="48" t="s">
        <v>90</v>
      </c>
      <c r="E192" s="48" t="s">
        <v>91</v>
      </c>
    </row>
    <row r="193" spans="2:5" ht="12.75">
      <c r="B193" s="6" t="s">
        <v>49</v>
      </c>
      <c r="C193" s="15">
        <v>23.745997866</v>
      </c>
      <c r="D193" s="15">
        <v>35.080605765</v>
      </c>
      <c r="E193" s="15">
        <v>87.702205314</v>
      </c>
    </row>
    <row r="194" spans="2:5" ht="12.75">
      <c r="B194" s="6" t="s">
        <v>50</v>
      </c>
      <c r="C194" s="15">
        <v>45.482034863</v>
      </c>
      <c r="D194" s="15">
        <v>50.178309722</v>
      </c>
      <c r="E194" s="15">
        <v>54.529708329</v>
      </c>
    </row>
    <row r="195" spans="2:5" ht="12.75">
      <c r="B195" s="6" t="str">
        <f>'[1]RESULTATOT'!$B109</f>
        <v>Cannabis</v>
      </c>
      <c r="C195" s="15">
        <v>99.063204079</v>
      </c>
      <c r="D195" s="15">
        <v>40.439667807</v>
      </c>
      <c r="E195" s="15">
        <v>13.108162445</v>
      </c>
    </row>
    <row r="196" spans="2:5" ht="12.75">
      <c r="B196" s="6" t="str">
        <f>'[1]RESULTATOT'!$B110</f>
        <v>Benzodiazépines</v>
      </c>
      <c r="C196" s="15">
        <v>0.6937033084</v>
      </c>
      <c r="D196" s="15">
        <v>7.7821201759</v>
      </c>
      <c r="E196" s="15">
        <v>0.6773684699</v>
      </c>
    </row>
    <row r="197" spans="2:5" ht="12.75">
      <c r="B197" s="6" t="str">
        <f>'[1]RESULTATOT'!$B111</f>
        <v>Autres hypnot. et tranquillisants</v>
      </c>
      <c r="C197" s="15">
        <v>0.2015889956</v>
      </c>
      <c r="D197" s="15">
        <v>0.915974597</v>
      </c>
      <c r="E197" s="15">
        <v>0.3309517182</v>
      </c>
    </row>
    <row r="198" spans="2:5" ht="12.75">
      <c r="B198" s="6" t="str">
        <f>'[1]RESULTATOT'!$B126</f>
        <v>Antidépresseurs</v>
      </c>
      <c r="C198" s="15">
        <v>0.2668089648</v>
      </c>
      <c r="D198" s="15">
        <v>1.0625305325</v>
      </c>
      <c r="E198" s="15">
        <v>0.4237419195</v>
      </c>
    </row>
    <row r="199" spans="2:5" ht="12.75">
      <c r="B199" s="6" t="str">
        <f>'[1]RESULTATOT'!$B127</f>
        <v>Barbituriques</v>
      </c>
      <c r="C199" s="15">
        <v>0.0592908811</v>
      </c>
      <c r="D199" s="15">
        <v>0.3859306302</v>
      </c>
      <c r="E199" s="15">
        <v>0.0989762148</v>
      </c>
    </row>
    <row r="200" spans="2:5" ht="12.75">
      <c r="B200" s="6" t="str">
        <f>'[1]RESULTATOT'!$B112</f>
        <v>Héroïne</v>
      </c>
      <c r="C200" s="15">
        <v>3.1779912249</v>
      </c>
      <c r="D200" s="15">
        <v>46.917440156</v>
      </c>
      <c r="E200" s="15">
        <v>2.9754724568</v>
      </c>
    </row>
    <row r="201" spans="2:5" ht="12.75">
      <c r="B201" s="6" t="str">
        <f>'[1]RESULTATOT'!$B113</f>
        <v>Autres opiacés</v>
      </c>
      <c r="C201" s="15">
        <v>0.1600853789</v>
      </c>
      <c r="D201" s="15">
        <v>4.0425012213</v>
      </c>
      <c r="E201" s="15">
        <v>0.2072314497</v>
      </c>
    </row>
    <row r="202" spans="2:5" ht="12.75">
      <c r="B202" s="6" t="str">
        <f>'[1]RESULTATOT'!$B114</f>
        <v>Buprénorphine haut dosage</v>
      </c>
      <c r="C202" s="15">
        <v>0.4743270485</v>
      </c>
      <c r="D202" s="15">
        <v>12.15925745</v>
      </c>
      <c r="E202" s="15">
        <v>0.3711608054</v>
      </c>
    </row>
    <row r="203" spans="2:5" ht="12.75">
      <c r="B203" s="6" t="str">
        <f>'[1]RESULTATOT'!$B115</f>
        <v>Méthadone</v>
      </c>
      <c r="C203" s="15">
        <v>0.0770781454</v>
      </c>
      <c r="D203" s="15">
        <v>3.7860283341</v>
      </c>
      <c r="E203" s="15">
        <v>0.160836349</v>
      </c>
    </row>
    <row r="204" spans="2:5" ht="12.75">
      <c r="B204" s="6" t="str">
        <f>'[1]RESULTATOT'!$B116</f>
        <v>Cocaïne</v>
      </c>
      <c r="C204" s="15">
        <v>6.8421676746</v>
      </c>
      <c r="D204" s="15">
        <v>23.324377137</v>
      </c>
      <c r="E204" s="15">
        <v>2.2300578392</v>
      </c>
    </row>
    <row r="205" spans="2:5" ht="12.75">
      <c r="B205" s="6" t="str">
        <f>'[1]RESULTATOT'!$B117</f>
        <v>Crack</v>
      </c>
      <c r="C205" s="15">
        <v>0.7589232776</v>
      </c>
      <c r="D205" s="15">
        <v>3.2828529555</v>
      </c>
      <c r="E205" s="15">
        <v>0.1299062819</v>
      </c>
    </row>
    <row r="206" spans="2:5" ht="12.75">
      <c r="B206" s="6" t="str">
        <f>'[1]RESULTATOT'!$B118</f>
        <v>MDMA et dérivés</v>
      </c>
      <c r="C206" s="15">
        <v>3.3914383968</v>
      </c>
      <c r="D206" s="15">
        <v>5.0219833903</v>
      </c>
      <c r="E206" s="15">
        <v>0.4299279329</v>
      </c>
    </row>
    <row r="207" spans="2:5" ht="12.75">
      <c r="B207" s="6" t="str">
        <f>'[1]RESULTATOT'!$B119</f>
        <v>Amphétamines</v>
      </c>
      <c r="C207" s="15">
        <v>0.9664413613</v>
      </c>
      <c r="D207" s="15">
        <v>1.8808011724</v>
      </c>
      <c r="E207" s="15">
        <v>0.1855804027</v>
      </c>
    </row>
    <row r="208" spans="2:5" ht="12.75">
      <c r="B208" s="6" t="str">
        <f>'[1]RESULTATOT'!$B120</f>
        <v>Autres stimulants</v>
      </c>
      <c r="C208" s="15">
        <v>0.0415036167</v>
      </c>
      <c r="D208" s="15">
        <v>0.163654128</v>
      </c>
      <c r="E208" s="15">
        <v>0.1082552349</v>
      </c>
    </row>
    <row r="209" spans="2:5" ht="12.75">
      <c r="B209" s="6" t="str">
        <f>'[1]RESULTATOT'!$B121</f>
        <v>LSD</v>
      </c>
      <c r="C209" s="15">
        <v>1.5712083482</v>
      </c>
      <c r="D209" s="15">
        <v>2.8407425501</v>
      </c>
      <c r="E209" s="15">
        <v>0.3278587115</v>
      </c>
    </row>
    <row r="210" spans="2:5" ht="12.75">
      <c r="B210" s="6" t="str">
        <f>'[1]RESULTATOT'!$B122</f>
        <v>Champignons hallucinogènes</v>
      </c>
      <c r="C210" s="15">
        <v>0.2490217005</v>
      </c>
      <c r="D210" s="15">
        <v>0.1709819248</v>
      </c>
      <c r="E210" s="15">
        <v>0.0958832081</v>
      </c>
    </row>
    <row r="211" spans="2:5" ht="12.75">
      <c r="B211" s="6" t="str">
        <f>'[1]RESULTATOT'!$B123</f>
        <v>Autres hallucinogènes</v>
      </c>
      <c r="C211" s="15">
        <v>0.1067235859</v>
      </c>
      <c r="D211" s="15">
        <v>0.2979970689</v>
      </c>
      <c r="E211" s="15">
        <v>0.0123720268</v>
      </c>
    </row>
    <row r="212" spans="2:5" ht="12.75">
      <c r="B212" s="6" t="str">
        <f>'[1]RESULTATOT'!$B124</f>
        <v>Colles et solvants</v>
      </c>
      <c r="C212" s="15">
        <v>0.2549507886</v>
      </c>
      <c r="D212" s="15">
        <v>0.6277479238</v>
      </c>
      <c r="E212" s="15">
        <v>0.1082552349</v>
      </c>
    </row>
    <row r="213" spans="2:5" ht="12.75">
      <c r="B213" s="6" t="str">
        <f>'[1]RESULTATOT'!$B125</f>
        <v>Autres produits</v>
      </c>
      <c r="C213" s="15">
        <v>1.3459030001</v>
      </c>
      <c r="D213" s="15">
        <v>2.1934538349</v>
      </c>
      <c r="E213" s="15">
        <v>0.708298537</v>
      </c>
    </row>
    <row r="214" spans="2:5" ht="12.75">
      <c r="B214" s="6" t="str">
        <f>'[1]RESULTATOT'!$B128</f>
        <v>Pas de produit consommé</v>
      </c>
      <c r="C214" s="15">
        <v>3.7009237875</v>
      </c>
      <c r="D214" s="15">
        <v>7.544306162</v>
      </c>
      <c r="E214" s="15">
        <v>0.70602905</v>
      </c>
    </row>
    <row r="215" spans="2:5" ht="13.5" thickBot="1">
      <c r="B215" s="23" t="s">
        <v>7</v>
      </c>
      <c r="C215" s="21">
        <f>SUM(C195:C214)</f>
        <v>123.40328356440001</v>
      </c>
      <c r="D215" s="21">
        <f>SUM(D195:D214)</f>
        <v>164.84034915169997</v>
      </c>
      <c r="E215" s="21">
        <v>158.5615981686859</v>
      </c>
    </row>
    <row r="216" spans="2:5" ht="12.75">
      <c r="B216" s="26" t="s">
        <v>5</v>
      </c>
      <c r="C216" s="28">
        <v>97.378752887</v>
      </c>
      <c r="D216" s="28">
        <v>95.593901044</v>
      </c>
      <c r="E216" s="28">
        <v>54.478819129</v>
      </c>
    </row>
    <row r="217" spans="3:4" ht="12.75">
      <c r="C217" s="13"/>
      <c r="D217" s="13"/>
    </row>
    <row r="218" spans="2:4" ht="12.75">
      <c r="B218" s="1" t="s">
        <v>14</v>
      </c>
      <c r="C218" s="11"/>
      <c r="D218" s="11"/>
    </row>
    <row r="219" spans="2:4" ht="12.75">
      <c r="B219" s="1"/>
      <c r="C219" s="11"/>
      <c r="D219" s="11"/>
    </row>
    <row r="220" spans="2:4" ht="12.75">
      <c r="B220" s="53" t="s">
        <v>206</v>
      </c>
      <c r="C220" s="39"/>
      <c r="D220" s="39"/>
    </row>
    <row r="221" spans="2:4" ht="13.5" thickBot="1">
      <c r="B221" s="18"/>
      <c r="C221" s="18"/>
      <c r="D221" s="18"/>
    </row>
    <row r="222" spans="2:5" ht="38.25">
      <c r="B222" s="42" t="s">
        <v>133</v>
      </c>
      <c r="C222" s="30" t="s">
        <v>45</v>
      </c>
      <c r="D222" s="31" t="s">
        <v>46</v>
      </c>
      <c r="E222" s="36" t="s">
        <v>48</v>
      </c>
    </row>
    <row r="223" spans="2:5" ht="12.75">
      <c r="B223" s="32"/>
      <c r="C223" s="47" t="s">
        <v>125</v>
      </c>
      <c r="D223" s="48" t="s">
        <v>126</v>
      </c>
      <c r="E223" s="48" t="s">
        <v>91</v>
      </c>
    </row>
    <row r="224" spans="2:5" ht="12.75">
      <c r="B224" s="3" t="s">
        <v>134</v>
      </c>
      <c r="C224" s="11">
        <v>0</v>
      </c>
      <c r="D224" s="11">
        <v>21.278638006</v>
      </c>
      <c r="E224" s="11">
        <v>82.505954038</v>
      </c>
    </row>
    <row r="225" spans="2:5" ht="12.75">
      <c r="B225" s="3" t="s">
        <v>135</v>
      </c>
      <c r="C225" s="11">
        <v>0</v>
      </c>
      <c r="D225" s="11">
        <v>4.3345373715</v>
      </c>
      <c r="E225" s="11">
        <v>12.140051344</v>
      </c>
    </row>
    <row r="226" spans="2:5" ht="12.75">
      <c r="B226" s="3" t="s">
        <v>136</v>
      </c>
      <c r="C226" s="11">
        <v>100</v>
      </c>
      <c r="D226" s="11">
        <v>7.7976205512</v>
      </c>
      <c r="E226" s="11">
        <v>2.9847514769</v>
      </c>
    </row>
    <row r="227" spans="2:5" ht="12.75">
      <c r="B227" s="3" t="s">
        <v>137</v>
      </c>
      <c r="C227" s="11">
        <v>0</v>
      </c>
      <c r="D227" s="11">
        <v>2.4375457829</v>
      </c>
      <c r="E227" s="11">
        <v>0.1051622282</v>
      </c>
    </row>
    <row r="228" spans="2:5" ht="12.75">
      <c r="B228" s="3" t="s">
        <v>138</v>
      </c>
      <c r="C228" s="11">
        <v>0</v>
      </c>
      <c r="D228" s="11">
        <v>0.2298618303</v>
      </c>
      <c r="E228" s="11">
        <v>0.0927902014</v>
      </c>
    </row>
    <row r="229" spans="2:5" ht="12.75">
      <c r="B229" s="3" t="s">
        <v>153</v>
      </c>
      <c r="C229" s="11">
        <v>0</v>
      </c>
      <c r="D229" s="11">
        <v>0.3410038142</v>
      </c>
      <c r="E229" s="11">
        <v>0.0742321611</v>
      </c>
    </row>
    <row r="230" spans="2:5" ht="12.75">
      <c r="B230" s="3" t="s">
        <v>154</v>
      </c>
      <c r="C230" s="11">
        <v>0</v>
      </c>
      <c r="D230" s="11">
        <v>0.1060900755</v>
      </c>
      <c r="E230" s="11">
        <v>0.0463951007</v>
      </c>
    </row>
    <row r="231" spans="2:5" ht="12.75">
      <c r="B231" s="3" t="s">
        <v>139</v>
      </c>
      <c r="C231" s="11">
        <v>0</v>
      </c>
      <c r="D231" s="11">
        <v>40.854782894</v>
      </c>
      <c r="E231" s="11">
        <v>1.212458631</v>
      </c>
    </row>
    <row r="232" spans="2:5" ht="12.75">
      <c r="B232" s="3" t="s">
        <v>140</v>
      </c>
      <c r="C232" s="11">
        <v>0</v>
      </c>
      <c r="D232" s="11">
        <v>2.5284801334</v>
      </c>
      <c r="E232" s="11">
        <v>0.0525811141</v>
      </c>
    </row>
    <row r="233" spans="2:5" ht="12.75">
      <c r="B233" s="3" t="s">
        <v>141</v>
      </c>
      <c r="C233" s="11">
        <v>0</v>
      </c>
      <c r="D233" s="11">
        <v>7.2696961277</v>
      </c>
      <c r="E233" s="11">
        <v>0.0804181745</v>
      </c>
    </row>
    <row r="234" spans="2:5" ht="12.75">
      <c r="B234" s="3" t="s">
        <v>142</v>
      </c>
      <c r="C234" s="11">
        <v>0</v>
      </c>
      <c r="D234" s="11">
        <v>1.6191366289</v>
      </c>
      <c r="E234" s="11">
        <v>0.021651047</v>
      </c>
    </row>
    <row r="235" spans="2:5" ht="12.75">
      <c r="B235" s="3" t="s">
        <v>143</v>
      </c>
      <c r="C235" s="11">
        <v>0</v>
      </c>
      <c r="D235" s="11">
        <v>6.6558892622</v>
      </c>
      <c r="E235" s="11">
        <v>0.182487396</v>
      </c>
    </row>
    <row r="236" spans="2:5" ht="12.75">
      <c r="B236" s="3" t="s">
        <v>144</v>
      </c>
      <c r="C236" s="11">
        <v>0</v>
      </c>
      <c r="D236" s="11">
        <v>1.677233575</v>
      </c>
      <c r="E236" s="11">
        <v>0.0402090873</v>
      </c>
    </row>
    <row r="237" spans="2:5" ht="12.75">
      <c r="B237" s="3" t="s">
        <v>145</v>
      </c>
      <c r="C237" s="11">
        <v>0</v>
      </c>
      <c r="D237" s="11">
        <v>0.6744297658</v>
      </c>
      <c r="E237" s="11">
        <v>0.0154650336</v>
      </c>
    </row>
    <row r="238" spans="2:5" ht="12.75">
      <c r="B238" s="3" t="s">
        <v>146</v>
      </c>
      <c r="C238" s="11">
        <v>0</v>
      </c>
      <c r="D238" s="11">
        <v>0.2879587764</v>
      </c>
      <c r="E238" s="11">
        <v>0.0092790201</v>
      </c>
    </row>
    <row r="239" spans="2:5" ht="12.75">
      <c r="B239" s="3" t="s">
        <v>147</v>
      </c>
      <c r="C239" s="11">
        <v>0</v>
      </c>
      <c r="D239" s="11">
        <v>0.0151557251</v>
      </c>
      <c r="E239" s="11">
        <v>0.0123720268</v>
      </c>
    </row>
    <row r="240" spans="2:5" ht="12.75">
      <c r="B240" s="3" t="s">
        <v>148</v>
      </c>
      <c r="C240" s="11">
        <v>0</v>
      </c>
      <c r="D240" s="11">
        <v>0.2980625931</v>
      </c>
      <c r="E240" s="11">
        <v>0.0587671275</v>
      </c>
    </row>
    <row r="241" spans="2:5" ht="12.75">
      <c r="B241" s="3" t="s">
        <v>149</v>
      </c>
      <c r="C241" s="11">
        <v>0</v>
      </c>
      <c r="D241" s="11">
        <v>0.0202076334</v>
      </c>
      <c r="E241" s="11">
        <v>0.0061860134</v>
      </c>
    </row>
    <row r="242" spans="2:5" ht="12.75">
      <c r="B242" s="3" t="s">
        <v>150</v>
      </c>
      <c r="C242" s="11">
        <v>0</v>
      </c>
      <c r="D242" s="11">
        <v>0.0833564879</v>
      </c>
      <c r="E242" s="11">
        <v>0.0061860134</v>
      </c>
    </row>
    <row r="243" spans="2:5" ht="12.75">
      <c r="B243" s="3" t="s">
        <v>151</v>
      </c>
      <c r="C243" s="11">
        <v>0</v>
      </c>
      <c r="D243" s="11">
        <v>0.295536639</v>
      </c>
      <c r="E243" s="11">
        <v>0.0092790201</v>
      </c>
    </row>
    <row r="244" spans="2:5" ht="12.75">
      <c r="B244" s="3" t="s">
        <v>152</v>
      </c>
      <c r="C244" s="11">
        <v>0</v>
      </c>
      <c r="D244" s="11">
        <v>1.1947763268</v>
      </c>
      <c r="E244" s="11">
        <v>0.343323745</v>
      </c>
    </row>
    <row r="245" spans="2:5" ht="13.5" thickBot="1">
      <c r="B245" s="49" t="s">
        <v>156</v>
      </c>
      <c r="C245" s="50">
        <f>SUM(C224:C244)</f>
        <v>100</v>
      </c>
      <c r="D245" s="50">
        <f>SUM(D224:D244)</f>
        <v>100.00000000030002</v>
      </c>
      <c r="E245" s="50">
        <f>SUM(E224:E244)</f>
        <v>100.00000000009999</v>
      </c>
    </row>
    <row r="246" spans="2:5" ht="12.75">
      <c r="B246" s="3" t="s">
        <v>157</v>
      </c>
      <c r="C246" s="11">
        <v>96.299076212</v>
      </c>
      <c r="D246" s="11">
        <v>92.439349009</v>
      </c>
      <c r="E246" s="11">
        <v>54.478819129</v>
      </c>
    </row>
    <row r="247" spans="2:5" ht="12.75">
      <c r="B247" s="3" t="s">
        <v>155</v>
      </c>
      <c r="C247" s="11">
        <v>2.8983833718</v>
      </c>
      <c r="D247" s="11">
        <v>5.1229364653</v>
      </c>
      <c r="E247" s="11">
        <v>0.70602905</v>
      </c>
    </row>
    <row r="248" spans="2:4" ht="12.75">
      <c r="B248" s="1"/>
      <c r="C248" s="11"/>
      <c r="D248" s="11"/>
    </row>
    <row r="249" spans="3:4" ht="12.75">
      <c r="C249" s="11"/>
      <c r="D249" s="11"/>
    </row>
    <row r="250" spans="2:4" ht="12.75">
      <c r="B250" s="53" t="s">
        <v>207</v>
      </c>
      <c r="C250" s="39"/>
      <c r="D250" s="39"/>
    </row>
    <row r="251" spans="2:4" ht="13.5" thickBot="1">
      <c r="B251" s="18"/>
      <c r="C251" s="18"/>
      <c r="D251" s="18"/>
    </row>
    <row r="252" spans="2:5" ht="38.25">
      <c r="B252" s="42" t="s">
        <v>158</v>
      </c>
      <c r="C252" s="30" t="s">
        <v>45</v>
      </c>
      <c r="D252" s="31" t="s">
        <v>46</v>
      </c>
      <c r="E252" s="36" t="s">
        <v>48</v>
      </c>
    </row>
    <row r="253" spans="2:5" ht="12.75">
      <c r="B253" s="32"/>
      <c r="C253" s="47" t="s">
        <v>127</v>
      </c>
      <c r="D253" s="48" t="s">
        <v>128</v>
      </c>
      <c r="E253" s="48" t="s">
        <v>129</v>
      </c>
    </row>
    <row r="254" spans="2:5" ht="12.75">
      <c r="B254" s="3" t="s">
        <v>159</v>
      </c>
      <c r="C254" s="11">
        <v>40.998871332</v>
      </c>
      <c r="D254" s="11">
        <v>12.263222632</v>
      </c>
      <c r="E254" s="11">
        <v>8.9047357835</v>
      </c>
    </row>
    <row r="255" spans="2:5" ht="12.75">
      <c r="B255" s="3" t="s">
        <v>160</v>
      </c>
      <c r="C255" s="11">
        <v>34.946388262</v>
      </c>
      <c r="D255" s="11">
        <v>9.766297663</v>
      </c>
      <c r="E255" s="11">
        <v>78.429938441</v>
      </c>
    </row>
    <row r="256" spans="2:5" ht="12.75">
      <c r="B256" s="3" t="s">
        <v>161</v>
      </c>
      <c r="C256" s="11">
        <v>0</v>
      </c>
      <c r="D256" s="11">
        <v>30.24600246</v>
      </c>
      <c r="E256" s="11">
        <v>8.4598037423</v>
      </c>
    </row>
    <row r="257" spans="2:5" ht="12.75">
      <c r="B257" s="3" t="s">
        <v>162</v>
      </c>
      <c r="C257" s="11">
        <v>0.8606094808</v>
      </c>
      <c r="D257" s="11">
        <v>4.8380483805</v>
      </c>
      <c r="E257" s="11">
        <v>0.4266471628</v>
      </c>
    </row>
    <row r="258" spans="2:5" ht="12.75">
      <c r="B258" s="3" t="s">
        <v>163</v>
      </c>
      <c r="C258" s="11">
        <v>0.19751693</v>
      </c>
      <c r="D258" s="11">
        <v>0.479704797</v>
      </c>
      <c r="E258" s="11">
        <v>0.0975193515</v>
      </c>
    </row>
    <row r="259" spans="2:5" ht="12.75">
      <c r="B259" s="3" t="s">
        <v>178</v>
      </c>
      <c r="C259" s="11">
        <v>0.39503386</v>
      </c>
      <c r="D259" s="11">
        <v>0.5904059041</v>
      </c>
      <c r="E259" s="11">
        <v>0.3535076492</v>
      </c>
    </row>
    <row r="260" spans="2:5" ht="12.75">
      <c r="B260" s="3" t="s">
        <v>179</v>
      </c>
      <c r="C260" s="11">
        <v>0.0423250564</v>
      </c>
      <c r="D260" s="11">
        <v>0.221402214</v>
      </c>
      <c r="E260" s="11">
        <v>0.0548546352</v>
      </c>
    </row>
    <row r="261" spans="2:5" ht="12.75">
      <c r="B261" s="3" t="s">
        <v>164</v>
      </c>
      <c r="C261" s="11">
        <v>4.2325056433</v>
      </c>
      <c r="D261" s="11">
        <v>7.8761787618</v>
      </c>
      <c r="E261" s="11">
        <v>1.0056683123</v>
      </c>
    </row>
    <row r="262" spans="2:5" ht="12.75">
      <c r="B262" s="3" t="s">
        <v>165</v>
      </c>
      <c r="C262" s="11">
        <v>0.19751693</v>
      </c>
      <c r="D262" s="11">
        <v>1.5826158262</v>
      </c>
      <c r="E262" s="11">
        <v>0.1279941488</v>
      </c>
    </row>
    <row r="263" spans="2:5" ht="12.75">
      <c r="B263" s="3" t="s">
        <v>166</v>
      </c>
      <c r="C263" s="11">
        <v>0.4091422122</v>
      </c>
      <c r="D263" s="11">
        <v>5.0102501025</v>
      </c>
      <c r="E263" s="11">
        <v>0.2681782166</v>
      </c>
    </row>
    <row r="264" spans="2:5" ht="12.75">
      <c r="B264" s="3" t="s">
        <v>167</v>
      </c>
      <c r="C264" s="11">
        <v>0.0705417607</v>
      </c>
      <c r="D264" s="11">
        <v>2.0377203772</v>
      </c>
      <c r="E264" s="11">
        <v>0.1279941488</v>
      </c>
    </row>
    <row r="265" spans="2:5" ht="12.75">
      <c r="B265" s="3" t="s">
        <v>168</v>
      </c>
      <c r="C265" s="11">
        <v>8.3662528217</v>
      </c>
      <c r="D265" s="11">
        <v>17.761377614</v>
      </c>
      <c r="E265" s="11">
        <v>1.0178582312</v>
      </c>
    </row>
    <row r="266" spans="2:5" ht="12.75">
      <c r="B266" s="3" t="s">
        <v>169</v>
      </c>
      <c r="C266" s="11">
        <v>1.3120767494</v>
      </c>
      <c r="D266" s="11">
        <v>1.5498154982</v>
      </c>
      <c r="E266" s="11">
        <v>0.0243798379</v>
      </c>
    </row>
    <row r="267" spans="2:5" ht="12.75">
      <c r="B267" s="3" t="s">
        <v>170</v>
      </c>
      <c r="C267" s="11">
        <v>3.2590293454</v>
      </c>
      <c r="D267" s="11">
        <v>2.4149241492</v>
      </c>
      <c r="E267" s="11">
        <v>0.103614311</v>
      </c>
    </row>
    <row r="268" spans="2:5" ht="12.75">
      <c r="B268" s="3" t="s">
        <v>171</v>
      </c>
      <c r="C268" s="11">
        <v>0.7336343115</v>
      </c>
      <c r="D268" s="11">
        <v>0.9512095121</v>
      </c>
      <c r="E268" s="11">
        <v>0.0670445542</v>
      </c>
    </row>
    <row r="269" spans="2:5" ht="12.75">
      <c r="B269" s="3" t="s">
        <v>172</v>
      </c>
      <c r="C269" s="11">
        <v>0.0282167043</v>
      </c>
      <c r="D269" s="11">
        <v>0.077900779</v>
      </c>
      <c r="E269" s="11">
        <v>0.0792344731</v>
      </c>
    </row>
    <row r="270" spans="2:5" ht="12.75">
      <c r="B270" s="3" t="s">
        <v>173</v>
      </c>
      <c r="C270" s="11">
        <v>1.2556433409</v>
      </c>
      <c r="D270" s="11">
        <v>1.1111111111</v>
      </c>
      <c r="E270" s="11">
        <v>0.0487596757</v>
      </c>
    </row>
    <row r="271" spans="2:5" ht="12.75">
      <c r="B271" s="3" t="s">
        <v>174</v>
      </c>
      <c r="C271" s="11">
        <v>0.1410835214</v>
      </c>
      <c r="D271" s="11">
        <v>0.045100451</v>
      </c>
      <c r="E271" s="11">
        <v>0.0243798379</v>
      </c>
    </row>
    <row r="272" spans="2:5" ht="12.75">
      <c r="B272" s="3" t="s">
        <v>175</v>
      </c>
      <c r="C272" s="11">
        <v>0.1128668172</v>
      </c>
      <c r="D272" s="11">
        <v>0.139401394</v>
      </c>
      <c r="E272" s="11">
        <v>0.0121899189</v>
      </c>
    </row>
    <row r="273" spans="2:5" ht="12.75">
      <c r="B273" s="3" t="s">
        <v>176</v>
      </c>
      <c r="C273" s="11">
        <v>0.4091422122</v>
      </c>
      <c r="D273" s="11">
        <v>0.250102501</v>
      </c>
      <c r="E273" s="11">
        <v>0.0670445542</v>
      </c>
    </row>
    <row r="274" spans="2:5" ht="12.75">
      <c r="B274" s="3" t="s">
        <v>177</v>
      </c>
      <c r="C274" s="11">
        <v>2.0316027088</v>
      </c>
      <c r="D274" s="11">
        <v>0.7872078721</v>
      </c>
      <c r="E274" s="11">
        <v>0.298653014</v>
      </c>
    </row>
    <row r="275" spans="2:5" ht="13.5" thickBot="1">
      <c r="B275" s="49" t="s">
        <v>180</v>
      </c>
      <c r="C275" s="50">
        <f>SUM(C254:C274)</f>
        <v>100.00000000019998</v>
      </c>
      <c r="D275" s="50">
        <f>SUM(D254:D274)</f>
        <v>100</v>
      </c>
      <c r="E275" s="50">
        <f>SUM(E254:E274)</f>
        <v>100.00000000009999</v>
      </c>
    </row>
    <row r="276" spans="2:5" ht="12.75">
      <c r="B276" s="3" t="s">
        <v>181</v>
      </c>
      <c r="C276" s="11">
        <v>40.923787529</v>
      </c>
      <c r="D276" s="11">
        <v>56.950054872</v>
      </c>
      <c r="E276" s="11">
        <v>27.646345162</v>
      </c>
    </row>
    <row r="277" spans="3:4" ht="12.75">
      <c r="C277" s="11"/>
      <c r="D277" s="11"/>
    </row>
    <row r="278" spans="3:4" ht="12.75">
      <c r="C278" s="11"/>
      <c r="D278" s="11"/>
    </row>
    <row r="279" spans="2:4" ht="12.75">
      <c r="B279" s="53" t="s">
        <v>208</v>
      </c>
      <c r="C279" s="39"/>
      <c r="D279" s="39"/>
    </row>
    <row r="280" spans="2:4" ht="13.5" thickBot="1">
      <c r="B280" s="18"/>
      <c r="C280" s="18"/>
      <c r="D280" s="18"/>
    </row>
    <row r="281" spans="2:5" ht="38.25">
      <c r="B281" s="42" t="s">
        <v>29</v>
      </c>
      <c r="C281" s="30" t="s">
        <v>45</v>
      </c>
      <c r="D281" s="31" t="s">
        <v>46</v>
      </c>
      <c r="E281" s="36" t="s">
        <v>48</v>
      </c>
    </row>
    <row r="282" spans="2:5" ht="12.75">
      <c r="B282" s="41"/>
      <c r="C282" s="47"/>
      <c r="D282" s="48" t="s">
        <v>92</v>
      </c>
      <c r="E282" s="48" t="s">
        <v>93</v>
      </c>
    </row>
    <row r="283" spans="2:5" ht="12.75">
      <c r="B283" s="6" t="s">
        <v>51</v>
      </c>
      <c r="C283" s="15"/>
      <c r="D283" s="15">
        <v>15.774724527</v>
      </c>
      <c r="E283" s="15">
        <v>6.1429168408</v>
      </c>
    </row>
    <row r="284" spans="2:5" ht="12.75">
      <c r="B284" s="6" t="str">
        <f>'[1]RESULTATOT'!$B238</f>
        <v>Oui avant (pas dans le mois)</v>
      </c>
      <c r="C284" s="15"/>
      <c r="D284" s="15">
        <v>24.924500068</v>
      </c>
      <c r="E284" s="15">
        <v>9.4024237359</v>
      </c>
    </row>
    <row r="285" spans="2:5" ht="12.75">
      <c r="B285" s="6" t="str">
        <f>'[1]RESULTATOT'!$B239</f>
        <v>Jamais</v>
      </c>
      <c r="C285" s="15"/>
      <c r="D285" s="15">
        <v>59.300775405</v>
      </c>
      <c r="E285" s="15">
        <v>84.454659423</v>
      </c>
    </row>
    <row r="286" spans="2:5" ht="13.5" thickBot="1">
      <c r="B286" s="8" t="s">
        <v>4</v>
      </c>
      <c r="C286" s="17"/>
      <c r="D286" s="17">
        <v>100</v>
      </c>
      <c r="E286" s="17">
        <v>100</v>
      </c>
    </row>
    <row r="287" spans="2:5" ht="12.75">
      <c r="B287" s="26" t="s">
        <v>5</v>
      </c>
      <c r="C287" s="28"/>
      <c r="D287" s="28">
        <v>85.82202816</v>
      </c>
      <c r="E287" s="28">
        <v>8.064570485</v>
      </c>
    </row>
    <row r="288" spans="3:4" ht="12.75">
      <c r="C288" s="11"/>
      <c r="D288" s="11"/>
    </row>
    <row r="289" spans="3:4" ht="12.75">
      <c r="C289" s="11"/>
      <c r="D289" s="11"/>
    </row>
    <row r="290" spans="2:5" ht="15">
      <c r="B290" s="83" t="s">
        <v>223</v>
      </c>
      <c r="C290" s="83"/>
      <c r="D290" s="83"/>
      <c r="E290" s="83"/>
    </row>
    <row r="291" spans="3:4" ht="12.75">
      <c r="C291" s="11"/>
      <c r="D291" s="11"/>
    </row>
    <row r="292" spans="2:4" ht="12.75">
      <c r="B292" s="53" t="s">
        <v>209</v>
      </c>
      <c r="C292" s="39"/>
      <c r="D292" s="39"/>
    </row>
    <row r="293" spans="2:4" ht="13.5" thickBot="1">
      <c r="B293" s="18"/>
      <c r="C293" s="18"/>
      <c r="D293" s="18"/>
    </row>
    <row r="294" spans="2:5" ht="38.25">
      <c r="B294" s="42" t="s">
        <v>30</v>
      </c>
      <c r="C294" s="30" t="s">
        <v>45</v>
      </c>
      <c r="D294" s="31" t="s">
        <v>46</v>
      </c>
      <c r="E294" s="36" t="s">
        <v>48</v>
      </c>
    </row>
    <row r="295" spans="2:5" ht="12.75">
      <c r="B295" s="41"/>
      <c r="C295" s="33"/>
      <c r="D295" s="48" t="s">
        <v>94</v>
      </c>
      <c r="E295" s="48" t="s">
        <v>95</v>
      </c>
    </row>
    <row r="296" spans="2:5" ht="12.75">
      <c r="B296" s="6" t="s">
        <v>52</v>
      </c>
      <c r="C296" s="15" t="s">
        <v>55</v>
      </c>
      <c r="D296" s="15">
        <v>37.861885067</v>
      </c>
      <c r="E296" s="15">
        <v>99.144353598</v>
      </c>
    </row>
    <row r="297" spans="2:5" ht="12.75">
      <c r="B297" s="6" t="str">
        <f>'[2]RESULTATOT'!$B382</f>
        <v>Oui, Méthadone</v>
      </c>
      <c r="C297" s="15" t="s">
        <v>55</v>
      </c>
      <c r="D297" s="15">
        <v>29.065084893</v>
      </c>
      <c r="E297" s="15">
        <v>0.3180584605</v>
      </c>
    </row>
    <row r="298" spans="2:5" ht="12.75">
      <c r="B298" s="6" t="str">
        <f>'[2]RESULTATOT'!$B383</f>
        <v>Oui, Subutex</v>
      </c>
      <c r="C298" s="15" t="s">
        <v>55</v>
      </c>
      <c r="D298" s="15">
        <v>32.063561167</v>
      </c>
      <c r="E298" s="15">
        <v>0.5341307843</v>
      </c>
    </row>
    <row r="299" spans="2:5" ht="12.75">
      <c r="B299" s="6" t="str">
        <f>'[2]RESULTATOT'!$B384</f>
        <v>Oui, autre</v>
      </c>
      <c r="C299" s="15" t="s">
        <v>55</v>
      </c>
      <c r="D299" s="15">
        <v>1.0094688724</v>
      </c>
      <c r="E299" s="15">
        <v>0.0034571572</v>
      </c>
    </row>
    <row r="300" spans="2:5" ht="13.5" thickBot="1">
      <c r="B300" s="8" t="s">
        <v>4</v>
      </c>
      <c r="C300" s="17" t="s">
        <v>55</v>
      </c>
      <c r="D300" s="17">
        <f>SUM(D296:D299)</f>
        <v>99.99999999940002</v>
      </c>
      <c r="E300" s="17">
        <v>99.99999999999999</v>
      </c>
    </row>
    <row r="301" spans="2:5" ht="12.75">
      <c r="B301" s="26" t="s">
        <v>5</v>
      </c>
      <c r="C301" s="28" t="s">
        <v>55</v>
      </c>
      <c r="D301" s="28">
        <v>85.815023233</v>
      </c>
      <c r="E301" s="28">
        <v>97.480874869</v>
      </c>
    </row>
    <row r="302" spans="3:4" ht="12.75">
      <c r="C302" s="11"/>
      <c r="D302" s="11"/>
    </row>
    <row r="303" spans="3:4" ht="12.75">
      <c r="C303" s="11"/>
      <c r="D303" s="11"/>
    </row>
    <row r="304" spans="2:4" ht="12.75">
      <c r="B304" s="53" t="s">
        <v>210</v>
      </c>
      <c r="C304" s="39"/>
      <c r="D304" s="39"/>
    </row>
    <row r="305" spans="2:4" ht="13.5" thickBot="1">
      <c r="B305" s="18"/>
      <c r="C305" s="18"/>
      <c r="D305" s="18"/>
    </row>
    <row r="306" spans="2:5" ht="38.25">
      <c r="B306" s="36" t="s">
        <v>47</v>
      </c>
      <c r="C306" s="30" t="s">
        <v>45</v>
      </c>
      <c r="D306" s="31" t="s">
        <v>46</v>
      </c>
      <c r="E306" s="36" t="s">
        <v>48</v>
      </c>
    </row>
    <row r="307" spans="2:5" ht="12.75">
      <c r="B307" s="41"/>
      <c r="C307" s="33" t="s">
        <v>55</v>
      </c>
      <c r="D307" s="48" t="s">
        <v>96</v>
      </c>
      <c r="E307" s="48" t="s">
        <v>97</v>
      </c>
    </row>
    <row r="308" spans="2:5" ht="12.75">
      <c r="B308" s="6" t="s">
        <v>53</v>
      </c>
      <c r="C308" s="15" t="s">
        <v>55</v>
      </c>
      <c r="D308" s="15">
        <v>17.246545697</v>
      </c>
      <c r="E308" s="15">
        <v>10.256410256</v>
      </c>
    </row>
    <row r="309" spans="2:5" ht="12.75">
      <c r="B309" s="6" t="str">
        <f>'[2]RESULTATOT'!$B387</f>
        <v>de 6 mois à 1 an</v>
      </c>
      <c r="C309" s="15" t="s">
        <v>55</v>
      </c>
      <c r="D309" s="15">
        <v>11.395039121</v>
      </c>
      <c r="E309" s="15">
        <v>2.5641025641</v>
      </c>
    </row>
    <row r="310" spans="2:5" ht="12.75">
      <c r="B310" s="6" t="str">
        <f>'[2]RESULTATOT'!$B388</f>
        <v>de 1 an à 2 ans</v>
      </c>
      <c r="C310" s="15" t="s">
        <v>55</v>
      </c>
      <c r="D310" s="15">
        <v>16.247711004</v>
      </c>
      <c r="E310" s="15">
        <v>5.1282051282</v>
      </c>
    </row>
    <row r="311" spans="2:5" ht="12.75">
      <c r="B311" s="6" t="str">
        <f>'[2]RESULTATOT'!$B389</f>
        <v>de 2 à 5 ans</v>
      </c>
      <c r="C311" s="15" t="s">
        <v>55</v>
      </c>
      <c r="D311" s="15">
        <v>26.727151656</v>
      </c>
      <c r="E311" s="15">
        <v>23.076923077</v>
      </c>
    </row>
    <row r="312" spans="2:5" ht="12.75">
      <c r="B312" s="6" t="str">
        <f>'[2]RESULTATOT'!$B390</f>
        <v>depuis plus de 5 ans</v>
      </c>
      <c r="C312" s="15" t="s">
        <v>55</v>
      </c>
      <c r="D312" s="15">
        <v>28.383552522</v>
      </c>
      <c r="E312" s="15">
        <v>58.974358974</v>
      </c>
    </row>
    <row r="313" spans="2:5" ht="13.5" thickBot="1">
      <c r="B313" s="8" t="s">
        <v>4</v>
      </c>
      <c r="C313" s="17" t="s">
        <v>55</v>
      </c>
      <c r="D313" s="17">
        <f>SUM(SUM(D308:D312))</f>
        <v>100</v>
      </c>
      <c r="E313" s="17">
        <f>SUM(SUM(E308:E312))</f>
        <v>99.9999999993</v>
      </c>
    </row>
    <row r="314" spans="2:5" ht="12.75">
      <c r="B314" s="26" t="s">
        <v>5</v>
      </c>
      <c r="C314" s="28" t="s">
        <v>55</v>
      </c>
      <c r="D314" s="28">
        <v>52.607610457</v>
      </c>
      <c r="E314" s="28">
        <v>0.0657163078</v>
      </c>
    </row>
    <row r="315" spans="3:5" ht="12.75">
      <c r="C315" s="11"/>
      <c r="D315" s="11"/>
      <c r="E315" s="2"/>
    </row>
    <row r="316" spans="3:4" ht="12.75">
      <c r="C316" s="11"/>
      <c r="D316" s="11"/>
    </row>
    <row r="317" spans="2:4" ht="12.75">
      <c r="B317" s="53" t="s">
        <v>211</v>
      </c>
      <c r="C317" s="39"/>
      <c r="D317" s="39"/>
    </row>
    <row r="318" spans="2:4" ht="13.5" thickBot="1">
      <c r="B318" s="40"/>
      <c r="C318" s="18"/>
      <c r="D318" s="18"/>
    </row>
    <row r="319" spans="2:5" ht="38.25">
      <c r="B319" s="22" t="s">
        <v>31</v>
      </c>
      <c r="C319" s="22" t="s">
        <v>45</v>
      </c>
      <c r="D319" s="19" t="s">
        <v>46</v>
      </c>
      <c r="E319" s="36" t="s">
        <v>48</v>
      </c>
    </row>
    <row r="320" spans="2:5" ht="12.75">
      <c r="B320" s="4" t="str">
        <f>'[1]RESULTATOT'!$B246</f>
        <v>Acamprosate</v>
      </c>
      <c r="C320" s="14">
        <v>0.9708737864</v>
      </c>
      <c r="D320" s="14">
        <v>2.4669073406</v>
      </c>
      <c r="E320" s="14">
        <v>25.676803816</v>
      </c>
    </row>
    <row r="321" spans="2:5" ht="12.75">
      <c r="B321" s="6" t="str">
        <f>'[1]RESULTATOT'!$B247</f>
        <v>Naltrexone</v>
      </c>
      <c r="C321" s="15">
        <v>0.4854368932</v>
      </c>
      <c r="D321" s="15">
        <v>0.8423586041</v>
      </c>
      <c r="E321" s="15">
        <v>6.5712581992</v>
      </c>
    </row>
    <row r="322" spans="2:5" ht="12.75">
      <c r="B322" s="6" t="str">
        <f>'[1]RESULTATOT'!$B248</f>
        <v>Antabuse</v>
      </c>
      <c r="C322" s="15">
        <v>1.9417475728</v>
      </c>
      <c r="D322" s="15">
        <v>1.0379061372</v>
      </c>
      <c r="E322" s="15">
        <v>0.5247465713</v>
      </c>
    </row>
    <row r="323" spans="2:5" ht="12.75">
      <c r="B323" s="6" t="str">
        <f>'[1]RESULTATOT'!$B249</f>
        <v>Substitut nicotiniques</v>
      </c>
      <c r="C323" s="15">
        <v>0.1213592233</v>
      </c>
      <c r="D323" s="15">
        <v>0.5415162455</v>
      </c>
      <c r="E323" s="15">
        <v>2.4090638044</v>
      </c>
    </row>
    <row r="324" spans="2:5" ht="12.75">
      <c r="B324" s="6" t="str">
        <f>'[1]RESULTATOT'!$B250</f>
        <v>Bupropion</v>
      </c>
      <c r="C324" s="15">
        <v>0.3640776699</v>
      </c>
      <c r="D324" s="15">
        <v>0.5415162455</v>
      </c>
      <c r="E324" s="15">
        <v>0</v>
      </c>
    </row>
    <row r="325" spans="2:5" ht="12.75">
      <c r="B325" s="6" t="str">
        <f>'[1]RESULTATOT'!$B251</f>
        <v>Anxiolytiques</v>
      </c>
      <c r="C325" s="15">
        <v>45.266990291</v>
      </c>
      <c r="D325" s="15">
        <v>59.130565584</v>
      </c>
      <c r="E325" s="15">
        <v>73.13059034</v>
      </c>
    </row>
    <row r="326" spans="2:5" ht="12.75">
      <c r="B326" s="6" t="str">
        <f>'[1]RESULTATOT'!$B252</f>
        <v>Hypnotiques</v>
      </c>
      <c r="C326" s="15">
        <v>14.805825243</v>
      </c>
      <c r="D326" s="15">
        <v>28.399518652</v>
      </c>
      <c r="E326" s="15">
        <v>2.5641025641</v>
      </c>
    </row>
    <row r="327" spans="2:5" ht="12.75">
      <c r="B327" s="6" t="str">
        <f>'[1]RESULTATOT'!$B253</f>
        <v>Antidépresseurs</v>
      </c>
      <c r="C327" s="15">
        <v>46.966019417</v>
      </c>
      <c r="D327" s="15">
        <v>43.216004813</v>
      </c>
      <c r="E327" s="15">
        <v>50.566487776</v>
      </c>
    </row>
    <row r="328" spans="2:5" ht="12.75">
      <c r="B328" s="6" t="str">
        <f>'[1]RESULTATOT'!$B254</f>
        <v>Neuroleptiques</v>
      </c>
      <c r="C328" s="15">
        <v>41.990291262</v>
      </c>
      <c r="D328" s="15">
        <v>30.941636582</v>
      </c>
      <c r="E328" s="15">
        <v>14.347048301</v>
      </c>
    </row>
    <row r="329" spans="2:5" ht="12.75">
      <c r="B329" s="6" t="str">
        <f>'[1]RESULTATOT'!$B255</f>
        <v>Au moins un traitement cité</v>
      </c>
      <c r="C329" s="15">
        <v>4.7575057737</v>
      </c>
      <c r="D329" s="15">
        <v>15.522917786</v>
      </c>
      <c r="E329" s="15">
        <v>14.129006167</v>
      </c>
    </row>
    <row r="330" spans="2:5" ht="13.5" thickBot="1">
      <c r="B330" s="20" t="str">
        <f>'[1]RESULTATOT'!$B256</f>
        <v>Aucun traitement cité</v>
      </c>
      <c r="C330" s="21">
        <v>85.727482679</v>
      </c>
      <c r="D330" s="21">
        <v>76.626894249</v>
      </c>
      <c r="E330" s="21">
        <v>85.870993833</v>
      </c>
    </row>
    <row r="331" spans="3:4" ht="12.75">
      <c r="C331" s="11"/>
      <c r="D331" s="11"/>
    </row>
    <row r="332" spans="3:4" ht="12.75">
      <c r="C332" s="11"/>
      <c r="D332" s="11"/>
    </row>
    <row r="333" spans="2:5" ht="15">
      <c r="B333" s="83" t="s">
        <v>224</v>
      </c>
      <c r="C333" s="83"/>
      <c r="D333" s="83"/>
      <c r="E333" s="83"/>
    </row>
    <row r="334" spans="3:4" ht="12.75">
      <c r="C334" s="11"/>
      <c r="D334" s="11"/>
    </row>
    <row r="335" spans="2:5" ht="12.75">
      <c r="B335" s="53" t="s">
        <v>212</v>
      </c>
      <c r="C335" s="39"/>
      <c r="D335" s="39"/>
      <c r="E335" s="26"/>
    </row>
    <row r="336" spans="2:4" ht="13.5" thickBot="1">
      <c r="B336" s="18"/>
      <c r="C336" s="18"/>
      <c r="D336" s="18"/>
    </row>
    <row r="337" spans="2:5" ht="38.25">
      <c r="B337" s="29" t="s">
        <v>32</v>
      </c>
      <c r="C337" s="30" t="s">
        <v>45</v>
      </c>
      <c r="D337" s="31" t="s">
        <v>46</v>
      </c>
      <c r="E337" s="36" t="s">
        <v>48</v>
      </c>
    </row>
    <row r="338" spans="2:5" ht="12.75">
      <c r="B338" s="41"/>
      <c r="C338" s="47" t="s">
        <v>98</v>
      </c>
      <c r="D338" s="48" t="s">
        <v>99</v>
      </c>
      <c r="E338" s="48" t="s">
        <v>100</v>
      </c>
    </row>
    <row r="339" spans="2:5" ht="12.75">
      <c r="B339" s="6" t="str">
        <f>'[1]RESULTATOT'!$B257</f>
        <v>Sérologie VIH positive</v>
      </c>
      <c r="C339" s="15">
        <v>2.1126760563</v>
      </c>
      <c r="D339" s="15">
        <v>5.0890699132</v>
      </c>
      <c r="E339" s="15">
        <v>2.9444239971</v>
      </c>
    </row>
    <row r="340" spans="2:5" ht="12.75">
      <c r="B340" s="6" t="str">
        <f>'[1]RESULTATOT'!$B258</f>
        <v>Sérologie VIH négative</v>
      </c>
      <c r="C340" s="15">
        <v>97.887323944</v>
      </c>
      <c r="D340" s="15">
        <v>94.910930087</v>
      </c>
      <c r="E340" s="15">
        <v>97.055576003</v>
      </c>
    </row>
    <row r="341" spans="2:5" ht="13.5" thickBot="1">
      <c r="B341" s="8" t="s">
        <v>4</v>
      </c>
      <c r="C341" s="17">
        <f>SUM(C339:C340)</f>
        <v>100.0000000003</v>
      </c>
      <c r="D341" s="17">
        <f>SUM(D339:D340)</f>
        <v>100.0000000002</v>
      </c>
      <c r="E341" s="17">
        <v>100</v>
      </c>
    </row>
    <row r="342" spans="2:5" ht="12.75">
      <c r="B342" s="26" t="s">
        <v>5</v>
      </c>
      <c r="C342" s="28">
        <v>18.036951501</v>
      </c>
      <c r="D342" s="28">
        <v>52.168024844</v>
      </c>
      <c r="E342" s="28">
        <v>4.5782361069</v>
      </c>
    </row>
    <row r="343" spans="3:4" ht="12.75">
      <c r="C343" s="11"/>
      <c r="D343" s="11"/>
    </row>
    <row r="344" spans="3:4" ht="12.75">
      <c r="C344" s="11"/>
      <c r="D344" s="11"/>
    </row>
    <row r="345" spans="2:5" ht="12.75">
      <c r="B345" s="53" t="s">
        <v>213</v>
      </c>
      <c r="C345" s="39"/>
      <c r="D345" s="39"/>
      <c r="E345" s="26"/>
    </row>
    <row r="346" spans="2:4" ht="13.5" thickBot="1">
      <c r="B346" s="18"/>
      <c r="C346" s="18"/>
      <c r="D346" s="18"/>
    </row>
    <row r="347" spans="2:5" ht="38.25">
      <c r="B347" s="29" t="s">
        <v>33</v>
      </c>
      <c r="C347" s="30" t="s">
        <v>45</v>
      </c>
      <c r="D347" s="31" t="s">
        <v>46</v>
      </c>
      <c r="E347" s="36" t="s">
        <v>48</v>
      </c>
    </row>
    <row r="348" spans="2:5" ht="12.75">
      <c r="B348" s="32"/>
      <c r="C348" s="47" t="s">
        <v>101</v>
      </c>
      <c r="D348" s="48" t="s">
        <v>102</v>
      </c>
      <c r="E348" s="48" t="s">
        <v>103</v>
      </c>
    </row>
    <row r="349" spans="2:5" ht="12.75">
      <c r="B349" s="6" t="str">
        <f>'[1]RESULTATOT'!$B260</f>
        <v>Sérologie VHC positive</v>
      </c>
      <c r="C349" s="15">
        <v>5.3187862257</v>
      </c>
      <c r="D349" s="15">
        <v>28.435191404</v>
      </c>
      <c r="E349" s="15">
        <v>16.568699486</v>
      </c>
    </row>
    <row r="350" spans="2:5" ht="12.75">
      <c r="B350" s="6" t="str">
        <f>'[1]RESULTATOT'!$B261</f>
        <v>Sérologie VHC négative</v>
      </c>
      <c r="C350" s="15">
        <v>94.681213774</v>
      </c>
      <c r="D350" s="15">
        <v>71.564808596</v>
      </c>
      <c r="E350" s="15">
        <v>83.431300514</v>
      </c>
    </row>
    <row r="351" spans="2:5" ht="13.5" thickBot="1">
      <c r="B351" s="8" t="s">
        <v>4</v>
      </c>
      <c r="C351" s="17">
        <f>SUM(C349:C350)</f>
        <v>99.9999999997</v>
      </c>
      <c r="D351" s="17">
        <f>SUM(D349:D350)</f>
        <v>100</v>
      </c>
      <c r="E351" s="17">
        <v>100</v>
      </c>
    </row>
    <row r="352" spans="2:5" ht="12.75">
      <c r="B352" s="26" t="s">
        <v>5</v>
      </c>
      <c r="C352" s="28">
        <v>16.934180139</v>
      </c>
      <c r="D352" s="28">
        <v>52.151680015</v>
      </c>
      <c r="E352" s="28">
        <v>4.5866612746</v>
      </c>
    </row>
    <row r="353" spans="2:5" ht="12.75">
      <c r="B353" s="26"/>
      <c r="C353" s="28"/>
      <c r="D353" s="28"/>
      <c r="E353" s="28"/>
    </row>
    <row r="354" spans="3:4" ht="12.75">
      <c r="C354" s="11"/>
      <c r="D354" s="11"/>
    </row>
    <row r="355" spans="2:5" ht="12.75">
      <c r="B355" s="53" t="s">
        <v>214</v>
      </c>
      <c r="C355" s="39"/>
      <c r="D355" s="39"/>
      <c r="E355" s="26"/>
    </row>
    <row r="356" spans="2:4" ht="13.5" thickBot="1">
      <c r="B356" s="18"/>
      <c r="C356" s="18"/>
      <c r="D356" s="18"/>
    </row>
    <row r="357" spans="2:5" ht="38.25">
      <c r="B357" s="29" t="s">
        <v>34</v>
      </c>
      <c r="C357" s="30" t="s">
        <v>45</v>
      </c>
      <c r="D357" s="31" t="s">
        <v>46</v>
      </c>
      <c r="E357" s="36" t="s">
        <v>48</v>
      </c>
    </row>
    <row r="358" spans="2:5" ht="12.75">
      <c r="B358" s="32"/>
      <c r="C358" s="47" t="s">
        <v>104</v>
      </c>
      <c r="D358" s="48" t="s">
        <v>105</v>
      </c>
      <c r="E358" s="48" t="s">
        <v>106</v>
      </c>
    </row>
    <row r="359" spans="2:5" ht="12.75">
      <c r="B359" s="6" t="str">
        <f>'[1]RESULTATOT'!$B263</f>
        <v>Vaccination VHB Complète</v>
      </c>
      <c r="C359" s="15">
        <v>54.577137546</v>
      </c>
      <c r="D359" s="15">
        <v>52.122128174</v>
      </c>
      <c r="E359" s="15">
        <v>42.539388323</v>
      </c>
    </row>
    <row r="360" spans="2:5" ht="12.75">
      <c r="B360" s="6" t="str">
        <f>'[1]RESULTATOT'!$B264</f>
        <v>Vaccination VHB Incomplète</v>
      </c>
      <c r="C360" s="15">
        <v>45.422862454</v>
      </c>
      <c r="D360" s="15">
        <v>47.877871826</v>
      </c>
      <c r="E360" s="15">
        <v>57.460611677</v>
      </c>
    </row>
    <row r="361" spans="2:5" ht="13.5" thickBot="1">
      <c r="B361" s="8" t="s">
        <v>4</v>
      </c>
      <c r="C361" s="17">
        <f>SUM(C359:C360)</f>
        <v>100</v>
      </c>
      <c r="D361" s="17">
        <f>SUM(D359:D360)</f>
        <v>100</v>
      </c>
      <c r="E361" s="17">
        <v>100</v>
      </c>
    </row>
    <row r="362" spans="2:5" ht="12.75">
      <c r="B362" s="26" t="s">
        <v>5</v>
      </c>
      <c r="C362" s="28">
        <v>24.849884527</v>
      </c>
      <c r="D362" s="28">
        <v>38.620496416</v>
      </c>
      <c r="E362" s="28">
        <v>3.6363023624</v>
      </c>
    </row>
    <row r="363" spans="2:5" ht="12.75">
      <c r="B363" s="26"/>
      <c r="C363" s="28"/>
      <c r="D363" s="28"/>
      <c r="E363" s="28"/>
    </row>
    <row r="364" spans="2:5" ht="12.75">
      <c r="B364" s="26"/>
      <c r="C364" s="28"/>
      <c r="D364" s="28"/>
      <c r="E364" s="28"/>
    </row>
    <row r="365" spans="2:5" ht="15">
      <c r="B365" s="83" t="s">
        <v>225</v>
      </c>
      <c r="C365" s="83"/>
      <c r="D365" s="83"/>
      <c r="E365" s="83"/>
    </row>
    <row r="366" spans="3:4" ht="12.75">
      <c r="C366" s="11"/>
      <c r="D366" s="11"/>
    </row>
    <row r="367" spans="2:4" ht="12.75">
      <c r="B367" s="53" t="s">
        <v>215</v>
      </c>
      <c r="C367" s="39"/>
      <c r="D367" s="39"/>
    </row>
    <row r="368" spans="2:5" ht="13.5" thickBot="1">
      <c r="B368" s="18"/>
      <c r="C368" s="18"/>
      <c r="D368" s="18"/>
      <c r="E368" s="26"/>
    </row>
    <row r="369" spans="2:5" ht="38.25">
      <c r="B369" s="42" t="s">
        <v>35</v>
      </c>
      <c r="C369" s="30" t="s">
        <v>45</v>
      </c>
      <c r="D369" s="31" t="s">
        <v>46</v>
      </c>
      <c r="E369" s="36" t="s">
        <v>48</v>
      </c>
    </row>
    <row r="370" spans="2:5" ht="12.75">
      <c r="B370" s="32"/>
      <c r="C370" s="47" t="s">
        <v>107</v>
      </c>
      <c r="D370" s="48" t="s">
        <v>108</v>
      </c>
      <c r="E370" s="48" t="s">
        <v>109</v>
      </c>
    </row>
    <row r="371" spans="2:5" ht="12.75">
      <c r="B371" s="6" t="s">
        <v>8</v>
      </c>
      <c r="C371" s="15">
        <v>18.504448665</v>
      </c>
      <c r="D371" s="15">
        <v>28.706237283</v>
      </c>
      <c r="E371" s="15">
        <v>20.653120464</v>
      </c>
    </row>
    <row r="372" spans="2:5" ht="12.75">
      <c r="B372" s="6" t="s">
        <v>9</v>
      </c>
      <c r="C372" s="15">
        <v>81.495551335</v>
      </c>
      <c r="D372" s="15">
        <v>71.293762717</v>
      </c>
      <c r="E372" s="15">
        <v>79.346879536</v>
      </c>
    </row>
    <row r="373" spans="2:5" ht="13.5" thickBot="1">
      <c r="B373" s="8" t="s">
        <v>4</v>
      </c>
      <c r="C373" s="17">
        <f>SUM(C371:C372)</f>
        <v>100</v>
      </c>
      <c r="D373" s="17">
        <f>SUM(D371:D372)</f>
        <v>100</v>
      </c>
      <c r="E373" s="17">
        <v>100</v>
      </c>
    </row>
    <row r="374" spans="2:5" ht="12.75">
      <c r="B374" s="26" t="s">
        <v>5</v>
      </c>
      <c r="C374" s="28">
        <v>57.75404157</v>
      </c>
      <c r="D374" s="28">
        <v>66.560814439</v>
      </c>
      <c r="E374" s="28">
        <v>23.219762073</v>
      </c>
    </row>
    <row r="375" spans="3:4" ht="12.75">
      <c r="C375" s="11"/>
      <c r="D375" s="11"/>
    </row>
    <row r="376" spans="3:4" ht="12.75">
      <c r="C376" s="11"/>
      <c r="D376" s="11"/>
    </row>
    <row r="377" spans="2:4" ht="12.75">
      <c r="B377" s="53" t="s">
        <v>216</v>
      </c>
      <c r="C377" s="39"/>
      <c r="D377" s="39"/>
    </row>
    <row r="378" spans="2:5" ht="13.5" thickBot="1">
      <c r="B378" s="18"/>
      <c r="C378" s="18"/>
      <c r="D378" s="18"/>
      <c r="E378" s="26"/>
    </row>
    <row r="379" spans="2:5" ht="38.25">
      <c r="B379" s="42" t="s">
        <v>36</v>
      </c>
      <c r="C379" s="30" t="s">
        <v>45</v>
      </c>
      <c r="D379" s="31" t="s">
        <v>46</v>
      </c>
      <c r="E379" s="36" t="s">
        <v>48</v>
      </c>
    </row>
    <row r="380" spans="2:5" ht="12.75">
      <c r="B380" s="32"/>
      <c r="C380" s="47" t="s">
        <v>110</v>
      </c>
      <c r="D380" s="48" t="s">
        <v>111</v>
      </c>
      <c r="E380" s="48" t="s">
        <v>112</v>
      </c>
    </row>
    <row r="381" spans="2:5" ht="12.75">
      <c r="B381" s="6" t="str">
        <f>'[1]RESULTATOT'!$B269</f>
        <v>une hospitalisation</v>
      </c>
      <c r="C381" s="15">
        <v>56.81492109</v>
      </c>
      <c r="D381" s="15">
        <v>46.745993201</v>
      </c>
      <c r="E381" s="15">
        <v>49.415204678</v>
      </c>
    </row>
    <row r="382" spans="2:5" ht="12.75">
      <c r="B382" s="6" t="str">
        <f>'[1]RESULTATOT'!$B270</f>
        <v>2 ou 3 hospitalisations</v>
      </c>
      <c r="C382" s="15">
        <v>32.281205165</v>
      </c>
      <c r="D382" s="15">
        <v>33.729966003</v>
      </c>
      <c r="E382" s="15">
        <v>37.134502924</v>
      </c>
    </row>
    <row r="383" spans="2:5" ht="12.75">
      <c r="B383" s="6" t="str">
        <f>'[1]RESULTATOT'!$B271</f>
        <v>4 hospitalisations et plus</v>
      </c>
      <c r="C383" s="15">
        <v>10.903873745</v>
      </c>
      <c r="D383" s="15">
        <v>19.524040797</v>
      </c>
      <c r="E383" s="15">
        <v>12.865497076</v>
      </c>
    </row>
    <row r="384" spans="2:5" ht="13.5" thickBot="1">
      <c r="B384" s="8" t="s">
        <v>4</v>
      </c>
      <c r="C384" s="17">
        <f>SUM(C381:C383)</f>
        <v>100</v>
      </c>
      <c r="D384" s="17">
        <f>SUM(D381:D383)</f>
        <v>100.00000000099999</v>
      </c>
      <c r="E384" s="17">
        <f>SUM(E381:E383)</f>
        <v>99.41520467800001</v>
      </c>
    </row>
    <row r="385" spans="2:5" ht="12.75">
      <c r="B385" s="26" t="s">
        <v>5</v>
      </c>
      <c r="C385" s="28">
        <v>37.655321448</v>
      </c>
      <c r="D385" s="28">
        <v>50.323842112</v>
      </c>
      <c r="E385" s="28">
        <v>12.016865777</v>
      </c>
    </row>
    <row r="386" spans="3:4" ht="12.75">
      <c r="C386" s="11"/>
      <c r="D386" s="11"/>
    </row>
    <row r="387" spans="3:4" ht="12.75">
      <c r="C387" s="11"/>
      <c r="D387" s="11"/>
    </row>
    <row r="388" spans="2:4" ht="12.75">
      <c r="B388" s="53" t="s">
        <v>217</v>
      </c>
      <c r="C388" s="39"/>
      <c r="D388" s="39"/>
    </row>
    <row r="389" spans="2:5" ht="13.5" thickBot="1">
      <c r="B389" s="18"/>
      <c r="C389" s="18"/>
      <c r="D389" s="18"/>
      <c r="E389" s="26"/>
    </row>
    <row r="390" spans="2:5" ht="38.25">
      <c r="B390" s="42" t="s">
        <v>39</v>
      </c>
      <c r="C390" s="30" t="s">
        <v>45</v>
      </c>
      <c r="D390" s="31" t="s">
        <v>46</v>
      </c>
      <c r="E390" s="36" t="s">
        <v>48</v>
      </c>
    </row>
    <row r="391" spans="2:5" ht="12.75">
      <c r="B391" s="32"/>
      <c r="C391" s="47" t="s">
        <v>113</v>
      </c>
      <c r="D391" s="48" t="s">
        <v>114</v>
      </c>
      <c r="E391" s="48" t="s">
        <v>115</v>
      </c>
    </row>
    <row r="392" spans="2:5" ht="12.75">
      <c r="B392" s="6" t="s">
        <v>10</v>
      </c>
      <c r="C392" s="15">
        <v>16.200878038</v>
      </c>
      <c r="D392" s="15">
        <v>23.817810396</v>
      </c>
      <c r="E392" s="15">
        <v>17.766497462</v>
      </c>
    </row>
    <row r="393" spans="2:5" ht="12.75">
      <c r="B393" s="6" t="s">
        <v>11</v>
      </c>
      <c r="C393" s="15">
        <v>83.799121962</v>
      </c>
      <c r="D393" s="15">
        <v>76.182189604</v>
      </c>
      <c r="E393" s="15">
        <v>82.233502538</v>
      </c>
    </row>
    <row r="394" spans="2:5" ht="13.5" thickBot="1">
      <c r="B394" s="8" t="s">
        <v>4</v>
      </c>
      <c r="C394" s="17">
        <f>SUM(C392:C393)</f>
        <v>100</v>
      </c>
      <c r="D394" s="17">
        <f>SUM(D392:D393)</f>
        <v>100</v>
      </c>
      <c r="E394" s="17">
        <f>SUM(E392:E393)</f>
        <v>100</v>
      </c>
    </row>
    <row r="395" spans="2:5" ht="12.75">
      <c r="B395" s="26" t="s">
        <v>5</v>
      </c>
      <c r="C395" s="28">
        <v>53.920323326</v>
      </c>
      <c r="D395" s="28">
        <v>61.722744997</v>
      </c>
      <c r="E395" s="28">
        <v>2.9875644525</v>
      </c>
    </row>
    <row r="396" spans="3:4" ht="12.75">
      <c r="C396" s="11"/>
      <c r="D396" s="11"/>
    </row>
    <row r="397" spans="3:4" ht="12.75">
      <c r="C397" s="11"/>
      <c r="D397" s="11"/>
    </row>
    <row r="398" spans="2:4" ht="12.75">
      <c r="B398" s="53" t="s">
        <v>218</v>
      </c>
      <c r="C398" s="39"/>
      <c r="D398" s="39"/>
    </row>
    <row r="399" spans="2:5" ht="13.5" thickBot="1">
      <c r="B399" s="18"/>
      <c r="C399" s="18"/>
      <c r="D399" s="18"/>
      <c r="E399" s="26"/>
    </row>
    <row r="400" spans="2:5" ht="38.25">
      <c r="B400" s="29" t="s">
        <v>37</v>
      </c>
      <c r="C400" s="30" t="s">
        <v>45</v>
      </c>
      <c r="D400" s="31" t="s">
        <v>46</v>
      </c>
      <c r="E400" s="36" t="s">
        <v>48</v>
      </c>
    </row>
    <row r="401" spans="2:5" ht="12.75">
      <c r="B401" s="32"/>
      <c r="C401" s="47" t="s">
        <v>116</v>
      </c>
      <c r="D401" s="48" t="s">
        <v>117</v>
      </c>
      <c r="E401" s="48" t="s">
        <v>118</v>
      </c>
    </row>
    <row r="402" spans="2:5" ht="12.75">
      <c r="B402" s="6" t="str">
        <f>'[1]RESULTATOT'!$B276</f>
        <v>une TS</v>
      </c>
      <c r="C402" s="15">
        <v>55.977229602</v>
      </c>
      <c r="D402" s="15">
        <v>46.794673273</v>
      </c>
      <c r="E402" s="15">
        <v>50.188679245</v>
      </c>
    </row>
    <row r="403" spans="2:5" ht="12.75">
      <c r="B403" s="6" t="str">
        <f>'[1]RESULTATOT'!$B277</f>
        <v>deux ou trois TS</v>
      </c>
      <c r="C403" s="15">
        <v>33.586337761</v>
      </c>
      <c r="D403" s="15">
        <v>35.08826262</v>
      </c>
      <c r="E403" s="15">
        <v>39.245283019</v>
      </c>
    </row>
    <row r="404" spans="2:5" ht="12.75">
      <c r="B404" s="6" t="str">
        <f>'[1]RESULTATOT'!$B278</f>
        <v>plus de 4 TS</v>
      </c>
      <c r="C404" s="15">
        <v>10.436432638</v>
      </c>
      <c r="D404" s="15">
        <v>18.117064107</v>
      </c>
      <c r="E404" s="15">
        <v>10.566037736</v>
      </c>
    </row>
    <row r="405" spans="2:5" ht="13.5" thickBot="1">
      <c r="B405" s="8" t="s">
        <v>4</v>
      </c>
      <c r="C405" s="17">
        <f>SUM(C402:C404)</f>
        <v>100.000000001</v>
      </c>
      <c r="D405" s="17">
        <f>SUM(D402:D404)</f>
        <v>100</v>
      </c>
      <c r="E405" s="17">
        <f>SUM(E402:E404)</f>
        <v>100</v>
      </c>
    </row>
    <row r="406" spans="2:5" ht="12.75">
      <c r="B406" s="26" t="s">
        <v>5</v>
      </c>
      <c r="C406" s="28">
        <v>34.831460674</v>
      </c>
      <c r="D406" s="28">
        <v>51.286531131</v>
      </c>
      <c r="E406" s="28">
        <v>84.126984127</v>
      </c>
    </row>
    <row r="407" spans="3:4" ht="12.75">
      <c r="C407" s="11"/>
      <c r="D407" s="11"/>
    </row>
    <row r="408" spans="3:4" ht="12.75">
      <c r="C408" s="11"/>
      <c r="D408" s="11"/>
    </row>
    <row r="409" spans="2:5" ht="15">
      <c r="B409" s="83" t="s">
        <v>226</v>
      </c>
      <c r="C409" s="83"/>
      <c r="D409" s="83"/>
      <c r="E409" s="83"/>
    </row>
    <row r="410" spans="3:4" ht="12.75">
      <c r="C410" s="11"/>
      <c r="D410" s="11"/>
    </row>
    <row r="411" spans="2:4" ht="12.75">
      <c r="B411" s="53" t="s">
        <v>219</v>
      </c>
      <c r="C411" s="39"/>
      <c r="D411" s="39"/>
    </row>
    <row r="412" spans="2:5" ht="13.5" thickBot="1">
      <c r="B412" s="18"/>
      <c r="C412" s="18"/>
      <c r="D412" s="18"/>
      <c r="E412" s="26"/>
    </row>
    <row r="413" spans="2:5" ht="38.25">
      <c r="B413" s="29" t="s">
        <v>38</v>
      </c>
      <c r="C413" s="30" t="s">
        <v>45</v>
      </c>
      <c r="D413" s="31" t="s">
        <v>46</v>
      </c>
      <c r="E413" s="36" t="s">
        <v>48</v>
      </c>
    </row>
    <row r="414" spans="2:5" ht="12.75">
      <c r="B414" s="32"/>
      <c r="C414" s="47" t="s">
        <v>119</v>
      </c>
      <c r="D414" s="48" t="s">
        <v>120</v>
      </c>
      <c r="E414" s="48" t="s">
        <v>121</v>
      </c>
    </row>
    <row r="415" spans="2:5" ht="12.75">
      <c r="B415" s="6" t="s">
        <v>12</v>
      </c>
      <c r="C415" s="15">
        <v>17.382413088</v>
      </c>
      <c r="D415" s="15">
        <v>39.428350024</v>
      </c>
      <c r="E415" s="15">
        <v>22.289819429</v>
      </c>
    </row>
    <row r="416" spans="2:5" ht="12.75">
      <c r="B416" s="6" t="s">
        <v>13</v>
      </c>
      <c r="C416" s="15">
        <v>82.617586912</v>
      </c>
      <c r="D416" s="15">
        <v>60.571649976</v>
      </c>
      <c r="E416" s="15">
        <v>77.710180571</v>
      </c>
    </row>
    <row r="417" spans="2:5" ht="13.5" thickBot="1">
      <c r="B417" s="8" t="s">
        <v>4</v>
      </c>
      <c r="C417" s="17">
        <f>SUM(C415:C416)</f>
        <v>100</v>
      </c>
      <c r="D417" s="17">
        <f>SUM(D415:D416)</f>
        <v>100</v>
      </c>
      <c r="E417" s="17">
        <v>100</v>
      </c>
    </row>
    <row r="418" spans="2:5" ht="12.75">
      <c r="B418" s="26" t="s">
        <v>5</v>
      </c>
      <c r="C418" s="28">
        <v>79.053117783</v>
      </c>
      <c r="D418" s="28">
        <v>78.343101315</v>
      </c>
      <c r="E418" s="28">
        <v>26.035453106</v>
      </c>
    </row>
    <row r="419" spans="3:4" ht="12.75">
      <c r="C419" s="11"/>
      <c r="D419" s="11"/>
    </row>
    <row r="420" spans="3:4" ht="12.75">
      <c r="C420" s="11"/>
      <c r="D420" s="11"/>
    </row>
    <row r="421" spans="2:4" ht="12.75">
      <c r="B421" s="53" t="s">
        <v>220</v>
      </c>
      <c r="C421" s="39"/>
      <c r="D421" s="39"/>
    </row>
    <row r="422" spans="2:4" ht="13.5" thickBot="1">
      <c r="B422" s="18"/>
      <c r="C422" s="18"/>
      <c r="D422" s="18"/>
    </row>
    <row r="423" spans="2:5" ht="38.25">
      <c r="B423" s="29" t="s">
        <v>40</v>
      </c>
      <c r="C423" s="30" t="s">
        <v>45</v>
      </c>
      <c r="D423" s="31" t="s">
        <v>46</v>
      </c>
      <c r="E423" s="36" t="s">
        <v>48</v>
      </c>
    </row>
    <row r="424" spans="2:5" ht="12.75">
      <c r="B424" s="32"/>
      <c r="C424" s="47" t="s">
        <v>122</v>
      </c>
      <c r="D424" s="48" t="s">
        <v>123</v>
      </c>
      <c r="E424" s="48" t="s">
        <v>124</v>
      </c>
    </row>
    <row r="425" spans="2:5" ht="12.75">
      <c r="B425" s="6" t="str">
        <f>'[1]RESULTATOT'!$B283</f>
        <v>une incarcération</v>
      </c>
      <c r="C425" s="15">
        <v>57.725947522</v>
      </c>
      <c r="D425" s="15">
        <v>40.995762712</v>
      </c>
      <c r="E425" s="15">
        <v>57.024793388</v>
      </c>
    </row>
    <row r="426" spans="2:5" ht="12.75">
      <c r="B426" s="6" t="str">
        <f>'[1]RESULTATOT'!$B284</f>
        <v>2 ou 3 incarcérations</v>
      </c>
      <c r="C426" s="15">
        <v>29.737609329</v>
      </c>
      <c r="D426" s="15">
        <v>30.673258004</v>
      </c>
      <c r="E426" s="15">
        <v>27.272727273</v>
      </c>
    </row>
    <row r="427" spans="2:5" ht="12.75">
      <c r="B427" s="6" t="str">
        <f>'[1]RESULTATOT'!$B285</f>
        <v>4 incarcérations et plus</v>
      </c>
      <c r="C427" s="15">
        <v>12.536443149</v>
      </c>
      <c r="D427" s="15">
        <v>28.330979284</v>
      </c>
      <c r="E427" s="15">
        <v>15.702479339</v>
      </c>
    </row>
    <row r="428" spans="2:5" ht="13.5" thickBot="1">
      <c r="B428" s="8" t="s">
        <v>4</v>
      </c>
      <c r="C428" s="17">
        <f>SUM(C425:C427)</f>
        <v>100</v>
      </c>
      <c r="D428" s="17">
        <f>SUM(D425:D427)</f>
        <v>100</v>
      </c>
      <c r="E428" s="17">
        <f>SUM(E425:E427)</f>
        <v>100</v>
      </c>
    </row>
    <row r="429" spans="2:5" ht="12.75">
      <c r="B429" s="26" t="s">
        <v>5</v>
      </c>
      <c r="C429" s="28">
        <v>72.058823529</v>
      </c>
      <c r="D429" s="28">
        <v>64.222541386</v>
      </c>
      <c r="E429" s="28">
        <v>7.0267131243</v>
      </c>
    </row>
  </sheetData>
  <sheetProtection/>
  <mergeCells count="9">
    <mergeCell ref="B333:E333"/>
    <mergeCell ref="B365:E365"/>
    <mergeCell ref="B409:E409"/>
    <mergeCell ref="B2:E2"/>
    <mergeCell ref="B5:E5"/>
    <mergeCell ref="B17:E17"/>
    <mergeCell ref="B151:E151"/>
    <mergeCell ref="B187:E187"/>
    <mergeCell ref="B290:E290"/>
  </mergeCells>
  <printOptions/>
  <pageMargins left="0.7086614173228347" right="0.7086614173228347" top="0.7480314960629921" bottom="0.7480314960629921" header="0.31496062992125984" footer="0.31496062992125984"/>
  <pageSetup horizontalDpi="600" verticalDpi="600" orientation="portrait" paperSize="9" scale="83" r:id="rId1"/>
  <rowBreaks count="9" manualBreakCount="9">
    <brk id="60" min="1" max="4" man="1"/>
    <brk id="121" min="1" max="4" man="1"/>
    <brk id="150" min="1" max="4" man="1"/>
    <brk id="186" min="1" max="4" man="1"/>
    <brk id="247" min="1" max="4" man="1"/>
    <brk id="289" min="1" max="4" man="1"/>
    <brk id="332" min="1" max="4" man="1"/>
    <brk id="364" min="1" max="4" man="1"/>
    <brk id="408" min="1" max="4" man="1"/>
  </rowBreaks>
</worksheet>
</file>

<file path=xl/worksheets/sheet3.xml><?xml version="1.0" encoding="utf-8"?>
<worksheet xmlns="http://schemas.openxmlformats.org/spreadsheetml/2006/main" xmlns:r="http://schemas.openxmlformats.org/officeDocument/2006/relationships">
  <dimension ref="B1:H42"/>
  <sheetViews>
    <sheetView showGridLines="0" workbookViewId="0" topLeftCell="A1">
      <selection activeCell="D33" sqref="D33"/>
    </sheetView>
  </sheetViews>
  <sheetFormatPr defaultColWidth="11.421875" defaultRowHeight="12.75"/>
  <cols>
    <col min="1" max="1" width="5.57421875" style="0" customWidth="1"/>
    <col min="2" max="2" width="49.140625" style="0" customWidth="1"/>
    <col min="3" max="8" width="13.57421875" style="0" customWidth="1"/>
  </cols>
  <sheetData>
    <row r="1" ht="12.75">
      <c r="B1" s="75" t="s">
        <v>269</v>
      </c>
    </row>
    <row r="2" spans="2:8" ht="19.5" customHeight="1">
      <c r="B2" s="83" t="s">
        <v>228</v>
      </c>
      <c r="C2" s="83"/>
      <c r="D2" s="83"/>
      <c r="E2" s="83"/>
      <c r="F2" s="83"/>
      <c r="G2" s="83"/>
      <c r="H2" s="83"/>
    </row>
    <row r="4" ht="12.75">
      <c r="B4" t="s">
        <v>56</v>
      </c>
    </row>
    <row r="5" spans="7:8" ht="13.5" thickBot="1">
      <c r="G5" s="44"/>
      <c r="H5" s="44"/>
    </row>
    <row r="6" spans="2:8" ht="30" customHeight="1">
      <c r="B6" s="87" t="s">
        <v>35</v>
      </c>
      <c r="C6" s="87" t="str">
        <f>'[3]ODS'!K4</f>
        <v>CSST Cannabis (%)</v>
      </c>
      <c r="D6" s="87"/>
      <c r="E6" s="91" t="str">
        <f>'[3]ODS'!M4</f>
        <v>CSST opiacés cocaïne et autres substances (%)</v>
      </c>
      <c r="F6" s="91"/>
      <c r="G6" s="89" t="str">
        <f>'[3]ODS'!O4</f>
        <v>CCAA (%)</v>
      </c>
      <c r="H6" s="89"/>
    </row>
    <row r="7" spans="2:8" ht="12.75">
      <c r="B7" s="93"/>
      <c r="C7" s="47" t="str">
        <f>'[3]ODS'!K5</f>
        <v>hommes</v>
      </c>
      <c r="D7" s="47" t="str">
        <f>'[3]ODS'!L5</f>
        <v>femmes</v>
      </c>
      <c r="E7" s="48" t="str">
        <f>'[3]ODS'!M5</f>
        <v>hommes</v>
      </c>
      <c r="F7" s="48" t="str">
        <f>'[3]ODS'!N5</f>
        <v>femmes</v>
      </c>
      <c r="G7" s="51" t="str">
        <f>'[3]ODS'!O5</f>
        <v>hommes</v>
      </c>
      <c r="H7" s="51" t="str">
        <f>'[3]ODS'!P5</f>
        <v>femmes</v>
      </c>
    </row>
    <row r="8" spans="2:8" ht="12.75">
      <c r="B8" s="6" t="str">
        <f>'[3]ODS'!J6</f>
        <v>A déjà été hospitalisé en psychiatrie (hors sevrage)</v>
      </c>
      <c r="C8" s="15">
        <f>'[3]ODS'!K6</f>
        <v>17.58101851851852</v>
      </c>
      <c r="D8" s="15">
        <f>'[3]ODS'!L6</f>
        <v>24.336283185840706</v>
      </c>
      <c r="E8" s="15">
        <f>'[3]ODS'!M6</f>
        <v>26.84521394111547</v>
      </c>
      <c r="F8" s="15">
        <f>'[3]ODS'!N6</f>
        <v>35.20012656225281</v>
      </c>
      <c r="G8" s="45">
        <f>'[3]ODS'!O6</f>
        <v>18.06103783575623</v>
      </c>
      <c r="H8" s="45">
        <f>'[3]ODS'!P6</f>
        <v>28.58826996758031</v>
      </c>
    </row>
    <row r="9" spans="2:8" ht="12.75">
      <c r="B9" s="6" t="str">
        <f>'[3]ODS'!J7</f>
        <v>N'a jamais été hospitalisé en psychiatrie (hors sevrage)</v>
      </c>
      <c r="C9" s="15">
        <f>'[3]ODS'!K7</f>
        <v>82.41898148148148</v>
      </c>
      <c r="D9" s="15">
        <f>'[3]ODS'!L7</f>
        <v>75.66371681415929</v>
      </c>
      <c r="E9" s="15">
        <f>'[3]ODS'!M7</f>
        <v>73.15478605888454</v>
      </c>
      <c r="F9" s="15">
        <f>'[3]ODS'!N7</f>
        <v>64.7998734377472</v>
      </c>
      <c r="G9" s="45">
        <f>'[3]ODS'!O7</f>
        <v>81.93896216424376</v>
      </c>
      <c r="H9" s="45">
        <f>'[3]ODS'!P7</f>
        <v>71.41173003241968</v>
      </c>
    </row>
    <row r="10" spans="2:8" ht="13.5" thickBot="1">
      <c r="B10" s="8" t="str">
        <f>'[3]ODS'!J8</f>
        <v>Total</v>
      </c>
      <c r="C10" s="17">
        <f>'[3]ODS'!K8</f>
        <v>100</v>
      </c>
      <c r="D10" s="17">
        <f>'[3]ODS'!L8</f>
        <v>100</v>
      </c>
      <c r="E10" s="17">
        <f>'[3]ODS'!M8</f>
        <v>100.00000000000001</v>
      </c>
      <c r="F10" s="17">
        <f>'[3]ODS'!N8</f>
        <v>100</v>
      </c>
      <c r="G10" s="46">
        <f>'[3]ODS'!O8</f>
        <v>100</v>
      </c>
      <c r="H10" s="46">
        <f>'[3]ODS'!P8</f>
        <v>100</v>
      </c>
    </row>
    <row r="11" spans="2:8" ht="12.75">
      <c r="B11" s="26" t="str">
        <f>'[3]ODS'!J9</f>
        <v>Taux de réponse</v>
      </c>
      <c r="C11" s="28">
        <f>'[3]ODS'!K9</f>
        <v>57.492680330050575</v>
      </c>
      <c r="D11" s="28">
        <f>'[3]ODS'!L9</f>
        <v>59.44761069706269</v>
      </c>
      <c r="E11" s="28">
        <f>'[3]ODS'!M9</f>
        <v>66.17633895270775</v>
      </c>
      <c r="F11" s="28">
        <f>'[3]ODS'!N9</f>
        <v>67.95312835949258</v>
      </c>
      <c r="G11" s="45">
        <f>'[3]ODS'!O9</f>
        <v>22.9526671675432</v>
      </c>
      <c r="H11" s="45">
        <f>'[3]ODS'!P9</f>
        <v>24.09287793793936</v>
      </c>
    </row>
    <row r="12" spans="2:6" ht="12.75">
      <c r="B12" s="26"/>
      <c r="C12" s="28"/>
      <c r="D12" s="28"/>
      <c r="E12" s="28"/>
      <c r="F12" s="28"/>
    </row>
    <row r="13" spans="2:6" ht="12.75">
      <c r="B13" s="26"/>
      <c r="C13" s="28"/>
      <c r="D13" s="28"/>
      <c r="E13" s="28"/>
      <c r="F13" s="28"/>
    </row>
    <row r="14" spans="2:6" ht="12.75">
      <c r="B14" t="s">
        <v>57</v>
      </c>
      <c r="C14" s="28"/>
      <c r="D14" s="28"/>
      <c r="E14" s="28"/>
      <c r="F14" s="28"/>
    </row>
    <row r="15" spans="7:8" ht="13.5" thickBot="1">
      <c r="G15" s="44"/>
      <c r="H15" s="44"/>
    </row>
    <row r="16" spans="2:8" ht="30" customHeight="1">
      <c r="B16" s="87" t="s">
        <v>39</v>
      </c>
      <c r="C16" s="87" t="str">
        <f>'[3]ODS'!K17</f>
        <v>CSST Cannabis (%)</v>
      </c>
      <c r="D16" s="87"/>
      <c r="E16" s="91" t="str">
        <f>'[3]ODS'!M17</f>
        <v>CSST opiacés cocaïne et autres substances (%)</v>
      </c>
      <c r="F16" s="91"/>
      <c r="G16" s="89" t="str">
        <f>'[3]ODS'!O17</f>
        <v>CCAA (%)</v>
      </c>
      <c r="H16" s="89">
        <f>'[3]ODS'!P17</f>
        <v>0</v>
      </c>
    </row>
    <row r="17" spans="2:8" ht="12.75" customHeight="1">
      <c r="B17" s="88"/>
      <c r="C17" s="47" t="str">
        <f>'[3]ODS'!K18</f>
        <v>hommes</v>
      </c>
      <c r="D17" s="47" t="str">
        <f>'[3]ODS'!L18</f>
        <v>femmes</v>
      </c>
      <c r="E17" s="48" t="str">
        <f>'[3]ODS'!M18</f>
        <v>hommes</v>
      </c>
      <c r="F17" s="48" t="str">
        <f>'[3]ODS'!N18</f>
        <v>femmes</v>
      </c>
      <c r="G17" s="51" t="str">
        <f>'[3]ODS'!O18</f>
        <v>hommes</v>
      </c>
      <c r="H17" s="51" t="str">
        <f>'[3]ODS'!P18</f>
        <v>femmes</v>
      </c>
    </row>
    <row r="18" spans="2:8" ht="12.75">
      <c r="B18" s="6" t="s">
        <v>10</v>
      </c>
      <c r="C18" s="15">
        <f>'[3]ODS'!K19</f>
        <v>14.441147378832838</v>
      </c>
      <c r="D18" s="15">
        <f>'[3]ODS'!L19</f>
        <v>27.57234726688103</v>
      </c>
      <c r="E18" s="15">
        <f>'[3]ODS'!M19</f>
        <v>20.50113895216401</v>
      </c>
      <c r="F18" s="15">
        <f>'[3]ODS'!N19</f>
        <v>35.605799102519846</v>
      </c>
      <c r="G18" s="45">
        <f>'[3]ODS'!O19</f>
        <v>57.92328554823711</v>
      </c>
      <c r="H18" s="45">
        <f>'[3]ODS'!P19</f>
        <v>70.49960348929422</v>
      </c>
    </row>
    <row r="19" spans="2:8" ht="12.75">
      <c r="B19" s="6" t="s">
        <v>11</v>
      </c>
      <c r="C19" s="15">
        <f>'[3]ODS'!K20</f>
        <v>85.55885262116716</v>
      </c>
      <c r="D19" s="15">
        <f>'[3]ODS'!L20</f>
        <v>72.42765273311898</v>
      </c>
      <c r="E19" s="15">
        <f>'[3]ODS'!M20</f>
        <v>79.49886104783599</v>
      </c>
      <c r="F19" s="15">
        <f>'[3]ODS'!N20</f>
        <v>64.39420089748015</v>
      </c>
      <c r="G19" s="45">
        <f>'[3]ODS'!O20</f>
        <v>42.07671445176288</v>
      </c>
      <c r="H19" s="45">
        <f>'[3]ODS'!P20</f>
        <v>29.50039651070579</v>
      </c>
    </row>
    <row r="20" spans="2:8" ht="13.5" thickBot="1">
      <c r="B20" s="8" t="s">
        <v>4</v>
      </c>
      <c r="C20" s="17">
        <f>'[3]ODS'!K21</f>
        <v>100</v>
      </c>
      <c r="D20" s="17">
        <f>'[3]ODS'!L21</f>
        <v>100</v>
      </c>
      <c r="E20" s="17">
        <f>'[3]ODS'!M21</f>
        <v>100</v>
      </c>
      <c r="F20" s="17">
        <f>'[3]ODS'!N21</f>
        <v>100</v>
      </c>
      <c r="G20" s="46">
        <f>'[3]ODS'!O21</f>
        <v>100</v>
      </c>
      <c r="H20" s="46">
        <f>'[3]ODS'!P21</f>
        <v>100</v>
      </c>
    </row>
    <row r="21" spans="2:8" ht="12.75">
      <c r="B21" s="26" t="s">
        <v>5</v>
      </c>
      <c r="C21" s="28">
        <f>'[3]ODS'!K22</f>
        <v>53.81953686451957</v>
      </c>
      <c r="D21" s="28">
        <f>'[3]ODS'!L22</f>
        <v>54.53748355984217</v>
      </c>
      <c r="E21" s="28">
        <f>'[3]ODS'!M22</f>
        <v>61.56347903923616</v>
      </c>
      <c r="F21" s="28">
        <f>'[3]ODS'!N22</f>
        <v>62.28768006880241</v>
      </c>
      <c r="G21" s="45">
        <f>'[3]ODS'!O22</f>
        <v>5.703363238608742</v>
      </c>
      <c r="H21" s="45">
        <f>'[3]ODS'!P22</f>
        <v>8.95405808421501</v>
      </c>
    </row>
    <row r="22" spans="2:8" ht="12.75">
      <c r="B22" s="26"/>
      <c r="C22" s="28"/>
      <c r="D22" s="28"/>
      <c r="E22" s="28"/>
      <c r="F22" s="28"/>
      <c r="G22" s="43"/>
      <c r="H22" s="43"/>
    </row>
    <row r="23" spans="2:8" ht="12.75">
      <c r="B23" s="26"/>
      <c r="C23" s="28"/>
      <c r="D23" s="28"/>
      <c r="E23" s="28"/>
      <c r="F23" s="28"/>
      <c r="G23" s="43"/>
      <c r="H23" s="43"/>
    </row>
    <row r="24" spans="2:8" ht="12.75">
      <c r="B24" t="s">
        <v>58</v>
      </c>
      <c r="G24" s="43"/>
      <c r="H24" s="43"/>
    </row>
    <row r="25" spans="7:8" ht="13.5" thickBot="1">
      <c r="G25" s="44"/>
      <c r="H25" s="44"/>
    </row>
    <row r="26" spans="2:8" ht="30" customHeight="1">
      <c r="B26" s="87" t="s">
        <v>38</v>
      </c>
      <c r="C26" s="87" t="s">
        <v>41</v>
      </c>
      <c r="D26" s="87"/>
      <c r="E26" s="90" t="s">
        <v>42</v>
      </c>
      <c r="F26" s="91"/>
      <c r="G26" s="89" t="s">
        <v>261</v>
      </c>
      <c r="H26" s="89"/>
    </row>
    <row r="27" spans="2:8" ht="12.75">
      <c r="B27" s="88"/>
      <c r="C27" s="47" t="s">
        <v>44</v>
      </c>
      <c r="D27" s="47" t="s">
        <v>43</v>
      </c>
      <c r="E27" s="48" t="s">
        <v>44</v>
      </c>
      <c r="F27" s="48" t="s">
        <v>43</v>
      </c>
      <c r="G27" s="51" t="s">
        <v>44</v>
      </c>
      <c r="H27" s="51" t="s">
        <v>43</v>
      </c>
    </row>
    <row r="28" spans="2:8" ht="12.75">
      <c r="B28" s="6" t="s">
        <v>12</v>
      </c>
      <c r="C28" s="15">
        <f>'[3]ODS'!K32</f>
        <v>19.105827193569993</v>
      </c>
      <c r="D28" s="15">
        <f>'[3]ODS'!L32</f>
        <v>5.347901092581943</v>
      </c>
      <c r="E28" s="15">
        <f>'[3]ODS'!M32</f>
        <v>45.89419511087565</v>
      </c>
      <c r="F28" s="15">
        <f>'[3]ODS'!N32</f>
        <v>15.345699831365936</v>
      </c>
      <c r="G28" s="45">
        <f>'[3]ODS'!O32</f>
        <v>27.830539268312826</v>
      </c>
      <c r="H28" s="45">
        <f>'[3]ODS'!P32</f>
        <v>2.214242968282466</v>
      </c>
    </row>
    <row r="29" spans="2:8" ht="12.75">
      <c r="B29" s="6" t="s">
        <v>13</v>
      </c>
      <c r="C29" s="15">
        <f>'[3]ODS'!K33</f>
        <v>80.89417280643</v>
      </c>
      <c r="D29" s="15">
        <f>'[3]ODS'!L33</f>
        <v>94.65209890741806</v>
      </c>
      <c r="E29" s="15">
        <f>'[3]ODS'!M33</f>
        <v>54.10580488912434</v>
      </c>
      <c r="F29" s="15">
        <f>'[3]ODS'!N33</f>
        <v>84.65430016863407</v>
      </c>
      <c r="G29" s="45">
        <f>'[3]ODS'!O33</f>
        <v>72.16946073168717</v>
      </c>
      <c r="H29" s="45">
        <f>'[3]ODS'!P33</f>
        <v>97.78575703171754</v>
      </c>
    </row>
    <row r="30" spans="2:8" ht="13.5" thickBot="1">
      <c r="B30" s="8" t="s">
        <v>4</v>
      </c>
      <c r="C30" s="17">
        <f>'[3]ODS'!K34</f>
        <v>100</v>
      </c>
      <c r="D30" s="17">
        <f>'[3]ODS'!L34</f>
        <v>100.00000000000001</v>
      </c>
      <c r="E30" s="17">
        <f>'[3]ODS'!M34</f>
        <v>100</v>
      </c>
      <c r="F30" s="17">
        <f>'[3]ODS'!N34</f>
        <v>100</v>
      </c>
      <c r="G30" s="46">
        <f>'[3]ODS'!O34</f>
        <v>100</v>
      </c>
      <c r="H30" s="46">
        <f>'[3]ODS'!P34</f>
        <v>100</v>
      </c>
    </row>
    <row r="31" spans="2:8" ht="12.75">
      <c r="B31" s="26" t="s">
        <v>5</v>
      </c>
      <c r="C31" s="28">
        <f>'[3]ODS'!K35</f>
        <v>79.47830715996807</v>
      </c>
      <c r="D31" s="28">
        <f>'[3]ODS'!L35</f>
        <v>76.23849188952214</v>
      </c>
      <c r="E31" s="28">
        <f>'[3]ODS'!M35</f>
        <v>78.84827689094436</v>
      </c>
      <c r="F31" s="28">
        <f>'[3]ODS'!N35</f>
        <v>76.49967748871211</v>
      </c>
      <c r="G31" s="45">
        <f>'[3]ODS'!O35</f>
        <v>26.75785565916825</v>
      </c>
      <c r="H31" s="45">
        <f>'[3]ODS'!P35</f>
        <v>23.730739189093235</v>
      </c>
    </row>
    <row r="32" spans="2:8" ht="12.75">
      <c r="B32" s="26"/>
      <c r="C32" s="28"/>
      <c r="D32" s="28"/>
      <c r="E32" s="28"/>
      <c r="F32" s="28"/>
      <c r="G32" s="45"/>
      <c r="H32" s="45"/>
    </row>
    <row r="34" spans="2:8" ht="12.75">
      <c r="B34" s="61" t="s">
        <v>274</v>
      </c>
      <c r="G34" s="43"/>
      <c r="H34" s="43"/>
    </row>
    <row r="35" spans="5:8" ht="13.5" thickBot="1">
      <c r="E35" s="44"/>
      <c r="F35" s="44"/>
      <c r="G35" s="69"/>
      <c r="H35" s="69"/>
    </row>
    <row r="36" spans="2:8" ht="30" customHeight="1">
      <c r="B36" s="94" t="s">
        <v>259</v>
      </c>
      <c r="C36" s="90" t="s">
        <v>260</v>
      </c>
      <c r="D36" s="90"/>
      <c r="E36" s="89" t="s">
        <v>261</v>
      </c>
      <c r="F36" s="89"/>
      <c r="G36" s="92"/>
      <c r="H36" s="92"/>
    </row>
    <row r="37" spans="2:8" ht="25.5">
      <c r="B37" s="88"/>
      <c r="C37" s="47" t="s">
        <v>262</v>
      </c>
      <c r="D37" s="47" t="s">
        <v>263</v>
      </c>
      <c r="E37" s="47" t="s">
        <v>264</v>
      </c>
      <c r="F37" s="47" t="s">
        <v>265</v>
      </c>
      <c r="G37" s="70"/>
      <c r="H37" s="70"/>
    </row>
    <row r="38" spans="2:8" ht="12.75">
      <c r="B38" s="6" t="s">
        <v>266</v>
      </c>
      <c r="C38" s="65">
        <v>8.1</v>
      </c>
      <c r="D38" s="65">
        <v>50.6</v>
      </c>
      <c r="E38" s="65">
        <v>9.4</v>
      </c>
      <c r="F38" s="65">
        <v>61.8</v>
      </c>
      <c r="G38" s="71"/>
      <c r="H38" s="71"/>
    </row>
    <row r="39" spans="2:8" ht="12.75">
      <c r="B39" s="6" t="s">
        <v>267</v>
      </c>
      <c r="C39" s="65">
        <v>91.9</v>
      </c>
      <c r="D39" s="65">
        <v>49.4</v>
      </c>
      <c r="E39" s="65">
        <v>90.6</v>
      </c>
      <c r="F39" s="65">
        <v>38.2</v>
      </c>
      <c r="G39" s="71"/>
      <c r="H39" s="71"/>
    </row>
    <row r="40" spans="2:8" ht="13.5" thickBot="1">
      <c r="B40" s="8" t="s">
        <v>4</v>
      </c>
      <c r="C40" s="66">
        <f>SUM(C38:C39)</f>
        <v>100</v>
      </c>
      <c r="D40" s="66">
        <f>SUM(D38:D39)</f>
        <v>100</v>
      </c>
      <c r="E40" s="66">
        <f>SUM(E38:E39)</f>
        <v>100</v>
      </c>
      <c r="F40" s="66">
        <f>SUM(F38:F39)</f>
        <v>100</v>
      </c>
      <c r="G40" s="71"/>
      <c r="H40" s="71"/>
    </row>
    <row r="41" spans="2:8" ht="12.75">
      <c r="B41" s="26" t="s">
        <v>5</v>
      </c>
      <c r="C41" s="73">
        <f>9832/(9832+4409)*100</f>
        <v>69.0400954989116</v>
      </c>
      <c r="D41" s="73">
        <f>10006/(10006+4235)*100</f>
        <v>70.26191980900217</v>
      </c>
      <c r="E41" s="73">
        <f>117/(117+627)*100</f>
        <v>15.725806451612904</v>
      </c>
      <c r="F41" s="73">
        <f>152/(152+592)*100</f>
        <v>20.43010752688172</v>
      </c>
      <c r="G41" s="68"/>
      <c r="H41" s="68"/>
    </row>
    <row r="42" spans="2:8" ht="12.75">
      <c r="B42" s="67"/>
      <c r="C42" s="74"/>
      <c r="D42" s="74"/>
      <c r="E42" s="74"/>
      <c r="F42" s="74"/>
      <c r="G42" s="72"/>
      <c r="H42" s="72"/>
    </row>
  </sheetData>
  <sheetProtection/>
  <mergeCells count="17">
    <mergeCell ref="G36:H36"/>
    <mergeCell ref="E16:F16"/>
    <mergeCell ref="B6:B7"/>
    <mergeCell ref="B16:B17"/>
    <mergeCell ref="B36:B37"/>
    <mergeCell ref="C36:D36"/>
    <mergeCell ref="E36:F36"/>
    <mergeCell ref="B2:H2"/>
    <mergeCell ref="B26:B27"/>
    <mergeCell ref="G6:H6"/>
    <mergeCell ref="G16:H16"/>
    <mergeCell ref="G26:H26"/>
    <mergeCell ref="C26:D26"/>
    <mergeCell ref="E26:F26"/>
    <mergeCell ref="C6:D6"/>
    <mergeCell ref="E6:F6"/>
    <mergeCell ref="C16:D16"/>
  </mergeCells>
  <printOptions/>
  <pageMargins left="0.7874015748031497" right="0.7874015748031497" top="0.984251968503937" bottom="0.984251968503937" header="0.5118110236220472"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JARDIN</dc:creator>
  <cp:keywords/>
  <dc:description/>
  <cp:lastModifiedBy>tabas</cp:lastModifiedBy>
  <cp:lastPrinted>2009-04-02T13:45:28Z</cp:lastPrinted>
  <dcterms:created xsi:type="dcterms:W3CDTF">2007-10-18T10:20:34Z</dcterms:created>
  <dcterms:modified xsi:type="dcterms:W3CDTF">2009-04-03T12:17:37Z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